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435" windowHeight="11145" activeTab="3"/>
  </bookViews>
  <sheets>
    <sheet name="常规预试" sheetId="1" r:id="rId1"/>
    <sheet name="杂交预试" sheetId="2" r:id="rId2"/>
    <sheet name="常规区试组" sheetId="3" r:id="rId3"/>
    <sheet name="杂交区试组" sheetId="4" r:id="rId4"/>
  </sheets>
  <definedNames/>
  <calcPr fullCalcOnLoad="1"/>
</workbook>
</file>

<file path=xl/sharedStrings.xml><?xml version="1.0" encoding="utf-8"?>
<sst xmlns="http://schemas.openxmlformats.org/spreadsheetml/2006/main" count="458" uniqueCount="146">
  <si>
    <t>2011年冀中南春播常规棉组预备试验品种产量汇总表</t>
  </si>
  <si>
    <t>品种             名称</t>
  </si>
  <si>
    <r>
      <t>全生育期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天</t>
    </r>
    <r>
      <rPr>
        <sz val="11"/>
        <rFont val="Times New Roman"/>
        <family val="1"/>
      </rPr>
      <t>)</t>
    </r>
  </si>
  <si>
    <r>
      <t>籽棉总产量</t>
    </r>
    <r>
      <rPr>
        <sz val="11"/>
        <rFont val="Times New Roman"/>
        <family val="1"/>
      </rPr>
      <t xml:space="preserve"> (kg/</t>
    </r>
    <r>
      <rPr>
        <sz val="11"/>
        <rFont val="宋体"/>
        <family val="0"/>
      </rPr>
      <t>亩</t>
    </r>
    <r>
      <rPr>
        <sz val="11"/>
        <rFont val="Times New Roman"/>
        <family val="1"/>
      </rPr>
      <t>)</t>
    </r>
  </si>
  <si>
    <r>
      <t>皮棉总产量</t>
    </r>
    <r>
      <rPr>
        <sz val="11"/>
        <rFont val="Times New Roman"/>
        <family val="1"/>
      </rPr>
      <t xml:space="preserve"> (kg/</t>
    </r>
    <r>
      <rPr>
        <sz val="11"/>
        <rFont val="宋体"/>
        <family val="0"/>
      </rPr>
      <t>亩</t>
    </r>
    <r>
      <rPr>
        <sz val="11"/>
        <rFont val="Times New Roman"/>
        <family val="1"/>
      </rPr>
      <t>)</t>
    </r>
  </si>
  <si>
    <r>
      <t>衣分</t>
    </r>
    <r>
      <rPr>
        <sz val="11"/>
        <rFont val="Times New Roman"/>
        <family val="1"/>
      </rPr>
      <t xml:space="preserve">              </t>
    </r>
    <r>
      <rPr>
        <sz val="11"/>
        <rFont val="宋体"/>
        <family val="0"/>
      </rPr>
      <t>（</t>
    </r>
    <r>
      <rPr>
        <sz val="11"/>
        <rFont val="Times New Roman"/>
        <family val="1"/>
      </rPr>
      <t>%</t>
    </r>
    <r>
      <rPr>
        <sz val="11"/>
        <rFont val="宋体"/>
        <family val="0"/>
      </rPr>
      <t>）</t>
    </r>
  </si>
  <si>
    <r>
      <t>霜前花率（</t>
    </r>
    <r>
      <rPr>
        <sz val="11"/>
        <rFont val="Times New Roman"/>
        <family val="1"/>
      </rPr>
      <t>%</t>
    </r>
    <r>
      <rPr>
        <sz val="11"/>
        <rFont val="宋体"/>
        <family val="0"/>
      </rPr>
      <t>）</t>
    </r>
  </si>
  <si>
    <t>亩产</t>
  </si>
  <si>
    <r>
      <t>比相邻对照平均产量±</t>
    </r>
    <r>
      <rPr>
        <sz val="11"/>
        <rFont val="Times New Roman"/>
        <family val="1"/>
      </rPr>
      <t>%</t>
    </r>
  </si>
  <si>
    <t>位次</t>
  </si>
  <si>
    <t>增减产点数</t>
  </si>
  <si>
    <r>
      <t>冀联</t>
    </r>
    <r>
      <rPr>
        <sz val="11"/>
        <rFont val="Times New Roman"/>
        <family val="1"/>
      </rPr>
      <t>1</t>
    </r>
  </si>
  <si>
    <r>
      <t>6</t>
    </r>
    <r>
      <rPr>
        <sz val="11"/>
        <rFont val="宋体"/>
        <family val="0"/>
      </rPr>
      <t>增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减</t>
    </r>
  </si>
  <si>
    <r>
      <t>7</t>
    </r>
    <r>
      <rPr>
        <sz val="11"/>
        <rFont val="宋体"/>
        <family val="0"/>
      </rPr>
      <t>增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减</t>
    </r>
  </si>
  <si>
    <r>
      <t>冀</t>
    </r>
    <r>
      <rPr>
        <sz val="11"/>
        <rFont val="Times New Roman"/>
        <family val="1"/>
      </rPr>
      <t>2658</t>
    </r>
  </si>
  <si>
    <r>
      <t>邯</t>
    </r>
    <r>
      <rPr>
        <sz val="11"/>
        <color indexed="8"/>
        <rFont val="Times New Roman"/>
        <family val="1"/>
      </rPr>
      <t>6203</t>
    </r>
  </si>
  <si>
    <r>
      <t>石抗</t>
    </r>
    <r>
      <rPr>
        <sz val="11"/>
        <rFont val="Times New Roman"/>
        <family val="1"/>
      </rPr>
      <t>57238</t>
    </r>
  </si>
  <si>
    <r>
      <t>4</t>
    </r>
    <r>
      <rPr>
        <sz val="11"/>
        <rFont val="宋体"/>
        <family val="0"/>
      </rPr>
      <t>增</t>
    </r>
    <r>
      <rPr>
        <sz val="11"/>
        <rFont val="Times New Roman"/>
        <family val="1"/>
      </rPr>
      <t>4</t>
    </r>
    <r>
      <rPr>
        <sz val="11"/>
        <rFont val="宋体"/>
        <family val="0"/>
      </rPr>
      <t>减</t>
    </r>
  </si>
  <si>
    <r>
      <t>5</t>
    </r>
    <r>
      <rPr>
        <sz val="11"/>
        <rFont val="宋体"/>
        <family val="0"/>
      </rPr>
      <t>增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减</t>
    </r>
  </si>
  <si>
    <r>
      <t>科能</t>
    </r>
    <r>
      <rPr>
        <sz val="11"/>
        <rFont val="Times New Roman"/>
        <family val="1"/>
      </rPr>
      <t>608</t>
    </r>
  </si>
  <si>
    <r>
      <t>辛</t>
    </r>
    <r>
      <rPr>
        <sz val="11"/>
        <rFont val="Times New Roman"/>
        <family val="1"/>
      </rPr>
      <t>301</t>
    </r>
  </si>
  <si>
    <r>
      <t>邯</t>
    </r>
    <r>
      <rPr>
        <sz val="11"/>
        <rFont val="Times New Roman"/>
        <family val="1"/>
      </rPr>
      <t>218</t>
    </r>
  </si>
  <si>
    <r>
      <t>欣试</t>
    </r>
    <r>
      <rPr>
        <sz val="11"/>
        <rFont val="Times New Roman"/>
        <family val="1"/>
      </rPr>
      <t>17</t>
    </r>
  </si>
  <si>
    <r>
      <t>亿鑫棉</t>
    </r>
    <r>
      <rPr>
        <sz val="11"/>
        <rFont val="Times New Roman"/>
        <family val="1"/>
      </rPr>
      <t>10</t>
    </r>
    <r>
      <rPr>
        <sz val="11"/>
        <rFont val="宋体"/>
        <family val="0"/>
      </rPr>
      <t>号</t>
    </r>
  </si>
  <si>
    <r>
      <t>石抗</t>
    </r>
    <r>
      <rPr>
        <sz val="11"/>
        <rFont val="Times New Roman"/>
        <family val="1"/>
      </rPr>
      <t>998</t>
    </r>
  </si>
  <si>
    <r>
      <t>冀棉</t>
    </r>
    <r>
      <rPr>
        <sz val="11"/>
        <rFont val="Times New Roman"/>
        <family val="1"/>
      </rPr>
      <t>521</t>
    </r>
  </si>
  <si>
    <t>BG-1</t>
  </si>
  <si>
    <r>
      <t>3</t>
    </r>
    <r>
      <rPr>
        <sz val="11"/>
        <rFont val="宋体"/>
        <family val="0"/>
      </rPr>
      <t>增</t>
    </r>
    <r>
      <rPr>
        <sz val="11"/>
        <rFont val="Times New Roman"/>
        <family val="1"/>
      </rPr>
      <t>5</t>
    </r>
    <r>
      <rPr>
        <sz val="11"/>
        <rFont val="宋体"/>
        <family val="0"/>
      </rPr>
      <t>减</t>
    </r>
  </si>
  <si>
    <r>
      <t>冀棉</t>
    </r>
    <r>
      <rPr>
        <b/>
        <sz val="11"/>
        <rFont val="Times New Roman"/>
        <family val="1"/>
      </rPr>
      <t>958(ck)</t>
    </r>
  </si>
  <si>
    <r>
      <t>科欣</t>
    </r>
    <r>
      <rPr>
        <sz val="11"/>
        <rFont val="Times New Roman"/>
        <family val="1"/>
      </rPr>
      <t>986</t>
    </r>
  </si>
  <si>
    <t>GK128</t>
  </si>
  <si>
    <r>
      <t>2</t>
    </r>
    <r>
      <rPr>
        <sz val="11"/>
        <rFont val="宋体"/>
        <family val="0"/>
      </rPr>
      <t>增</t>
    </r>
    <r>
      <rPr>
        <sz val="11"/>
        <rFont val="Times New Roman"/>
        <family val="1"/>
      </rPr>
      <t>6</t>
    </r>
    <r>
      <rPr>
        <sz val="11"/>
        <rFont val="宋体"/>
        <family val="0"/>
      </rPr>
      <t>减</t>
    </r>
  </si>
  <si>
    <r>
      <t>冀棉</t>
    </r>
    <r>
      <rPr>
        <sz val="11"/>
        <rFont val="Times New Roman"/>
        <family val="1"/>
      </rPr>
      <t>818</t>
    </r>
  </si>
  <si>
    <r>
      <t>兰德</t>
    </r>
    <r>
      <rPr>
        <sz val="11"/>
        <color indexed="8"/>
        <rFont val="Times New Roman"/>
        <family val="1"/>
      </rPr>
      <t>159</t>
    </r>
  </si>
  <si>
    <t>LZ169</t>
  </si>
  <si>
    <t>2011年冀中南春播杂交棉组预备试验品种产量结果汇总表</t>
  </si>
  <si>
    <r>
      <t>金选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号</t>
    </r>
  </si>
  <si>
    <t>7增2减</t>
  </si>
  <si>
    <t>9增0减</t>
  </si>
  <si>
    <r>
      <t>农大棉</t>
    </r>
    <r>
      <rPr>
        <sz val="11"/>
        <rFont val="Times New Roman"/>
        <family val="1"/>
      </rPr>
      <t>10</t>
    </r>
    <r>
      <rPr>
        <sz val="11"/>
        <rFont val="宋体"/>
        <family val="0"/>
      </rPr>
      <t>号</t>
    </r>
  </si>
  <si>
    <t>6增3减</t>
  </si>
  <si>
    <r>
      <t>冀联</t>
    </r>
    <r>
      <rPr>
        <sz val="11"/>
        <rFont val="Times New Roman"/>
        <family val="1"/>
      </rPr>
      <t>2</t>
    </r>
  </si>
  <si>
    <t>8增1减</t>
  </si>
  <si>
    <r>
      <t>国益</t>
    </r>
    <r>
      <rPr>
        <sz val="11"/>
        <color indexed="8"/>
        <rFont val="Times New Roman"/>
        <family val="1"/>
      </rPr>
      <t>106</t>
    </r>
  </si>
  <si>
    <r>
      <t>冀丰杂</t>
    </r>
    <r>
      <rPr>
        <sz val="11"/>
        <rFont val="Times New Roman"/>
        <family val="1"/>
      </rPr>
      <t>8</t>
    </r>
    <r>
      <rPr>
        <sz val="11"/>
        <rFont val="宋体"/>
        <family val="0"/>
      </rPr>
      <t>号</t>
    </r>
  </si>
  <si>
    <r>
      <t>极峰</t>
    </r>
    <r>
      <rPr>
        <sz val="11"/>
        <color indexed="8"/>
        <rFont val="Times New Roman"/>
        <family val="1"/>
      </rPr>
      <t>301</t>
    </r>
  </si>
  <si>
    <t>YM11-1</t>
  </si>
  <si>
    <t>5增4减</t>
  </si>
  <si>
    <r>
      <t>衡优</t>
    </r>
    <r>
      <rPr>
        <sz val="11"/>
        <color indexed="8"/>
        <rFont val="Times New Roman"/>
        <family val="1"/>
      </rPr>
      <t>12</t>
    </r>
  </si>
  <si>
    <r>
      <t>杂</t>
    </r>
    <r>
      <rPr>
        <sz val="11"/>
        <rFont val="Times New Roman"/>
        <family val="1"/>
      </rPr>
      <t>209</t>
    </r>
  </si>
  <si>
    <r>
      <t>邯杂</t>
    </r>
    <r>
      <rPr>
        <b/>
        <sz val="11"/>
        <rFont val="Times New Roman"/>
        <family val="1"/>
      </rPr>
      <t>306(ck)</t>
    </r>
  </si>
  <si>
    <t>SXK×434</t>
  </si>
  <si>
    <t>4增5减</t>
  </si>
  <si>
    <r>
      <t>东昌</t>
    </r>
    <r>
      <rPr>
        <sz val="11"/>
        <rFont val="Times New Roman"/>
        <family val="1"/>
      </rPr>
      <t>208</t>
    </r>
  </si>
  <si>
    <t>衣分（%）</t>
  </si>
  <si>
    <t>霜前花率（%）</t>
  </si>
  <si>
    <t xml:space="preserve">霜前籽棉总产量                    </t>
  </si>
  <si>
    <t xml:space="preserve">霜前皮棉总产量                    </t>
  </si>
  <si>
    <t>**</t>
  </si>
  <si>
    <t>XP7</t>
  </si>
  <si>
    <t>华棉一号</t>
  </si>
  <si>
    <t>品种名称</t>
  </si>
  <si>
    <t xml:space="preserve">籽棉总产量                    </t>
  </si>
  <si>
    <t xml:space="preserve">皮棉总产量                    </t>
  </si>
  <si>
    <t>kg/亩</t>
  </si>
  <si>
    <t>位次</t>
  </si>
  <si>
    <t>显著性</t>
  </si>
  <si>
    <t>JM229</t>
  </si>
  <si>
    <r>
      <t>SGK63              (</t>
    </r>
    <r>
      <rPr>
        <sz val="11"/>
        <color indexed="8"/>
        <rFont val="宋体"/>
        <family val="0"/>
      </rPr>
      <t>众信棉</t>
    </r>
    <r>
      <rPr>
        <sz val="11"/>
        <color indexed="8"/>
        <rFont val="Times New Roman"/>
        <family val="1"/>
      </rPr>
      <t>5</t>
    </r>
    <r>
      <rPr>
        <sz val="11"/>
        <color indexed="8"/>
        <rFont val="宋体"/>
        <family val="0"/>
      </rPr>
      <t>号</t>
    </r>
    <r>
      <rPr>
        <sz val="11"/>
        <color indexed="8"/>
        <rFont val="Times New Roman"/>
        <family val="1"/>
      </rPr>
      <t>)</t>
    </r>
  </si>
  <si>
    <t>*</t>
  </si>
  <si>
    <r>
      <t>冀丰</t>
    </r>
    <r>
      <rPr>
        <sz val="11"/>
        <rFont val="Times New Roman"/>
        <family val="1"/>
      </rPr>
      <t>1245</t>
    </r>
  </si>
  <si>
    <r>
      <t>冀丰</t>
    </r>
    <r>
      <rPr>
        <sz val="11"/>
        <rFont val="Times New Roman"/>
        <family val="1"/>
      </rPr>
      <t>1982</t>
    </r>
  </si>
  <si>
    <r>
      <t>冀丰</t>
    </r>
    <r>
      <rPr>
        <sz val="11"/>
        <rFont val="Times New Roman"/>
        <family val="1"/>
      </rPr>
      <t>914</t>
    </r>
  </si>
  <si>
    <r>
      <t>冀丰优</t>
    </r>
    <r>
      <rPr>
        <sz val="11"/>
        <rFont val="Times New Roman"/>
        <family val="1"/>
      </rPr>
      <t>1187</t>
    </r>
  </si>
  <si>
    <r>
      <t>冀航</t>
    </r>
    <r>
      <rPr>
        <sz val="11"/>
        <rFont val="Times New Roman"/>
        <family val="1"/>
      </rPr>
      <t>8</t>
    </r>
    <r>
      <rPr>
        <sz val="11"/>
        <rFont val="宋体"/>
        <family val="0"/>
      </rPr>
      <t>号</t>
    </r>
  </si>
  <si>
    <r>
      <t>冀棉</t>
    </r>
    <r>
      <rPr>
        <sz val="11"/>
        <rFont val="Times New Roman"/>
        <family val="1"/>
      </rPr>
      <t>973</t>
    </r>
  </si>
  <si>
    <r>
      <t>金选</t>
    </r>
    <r>
      <rPr>
        <sz val="11"/>
        <rFont val="Times New Roman"/>
        <family val="1"/>
      </rPr>
      <t>369</t>
    </r>
  </si>
  <si>
    <r>
      <t>凯拓</t>
    </r>
    <r>
      <rPr>
        <sz val="11"/>
        <color indexed="8"/>
        <rFont val="Times New Roman"/>
        <family val="1"/>
      </rPr>
      <t>841</t>
    </r>
  </si>
  <si>
    <r>
      <t>科欣</t>
    </r>
    <r>
      <rPr>
        <sz val="11"/>
        <rFont val="Times New Roman"/>
        <family val="1"/>
      </rPr>
      <t>558</t>
    </r>
  </si>
  <si>
    <r>
      <t>农大棉</t>
    </r>
    <r>
      <rPr>
        <sz val="11"/>
        <rFont val="Times New Roman"/>
        <family val="1"/>
      </rPr>
      <t>13</t>
    </r>
    <r>
      <rPr>
        <sz val="11"/>
        <rFont val="宋体"/>
        <family val="0"/>
      </rPr>
      <t>号</t>
    </r>
  </si>
  <si>
    <r>
      <t>儒农研</t>
    </r>
    <r>
      <rPr>
        <sz val="11"/>
        <rFont val="Times New Roman"/>
        <family val="1"/>
      </rPr>
      <t>18</t>
    </r>
    <r>
      <rPr>
        <sz val="11"/>
        <rFont val="宋体"/>
        <family val="0"/>
      </rPr>
      <t>号</t>
    </r>
  </si>
  <si>
    <r>
      <t>邢棉</t>
    </r>
    <r>
      <rPr>
        <sz val="11"/>
        <rFont val="Times New Roman"/>
        <family val="1"/>
      </rPr>
      <t>4</t>
    </r>
    <r>
      <rPr>
        <sz val="11"/>
        <rFont val="宋体"/>
        <family val="0"/>
      </rPr>
      <t>号</t>
    </r>
  </si>
  <si>
    <t>±ck%</t>
  </si>
  <si>
    <r>
      <t>衣分（</t>
    </r>
    <r>
      <rPr>
        <sz val="12"/>
        <rFont val="Times New Roman"/>
        <family val="1"/>
      </rPr>
      <t>%</t>
    </r>
    <r>
      <rPr>
        <sz val="12"/>
        <rFont val="宋体"/>
        <family val="0"/>
      </rPr>
      <t>）</t>
    </r>
  </si>
  <si>
    <r>
      <t>霜前花率（</t>
    </r>
    <r>
      <rPr>
        <sz val="12"/>
        <rFont val="Times New Roman"/>
        <family val="1"/>
      </rPr>
      <t>%</t>
    </r>
    <r>
      <rPr>
        <sz val="12"/>
        <rFont val="宋体"/>
        <family val="0"/>
      </rPr>
      <t>）</t>
    </r>
  </si>
  <si>
    <r>
      <t>籽棉总产量</t>
    </r>
    <r>
      <rPr>
        <sz val="12"/>
        <rFont val="Times New Roman"/>
        <family val="1"/>
      </rPr>
      <t xml:space="preserve">                    </t>
    </r>
  </si>
  <si>
    <r>
      <t>霜前籽棉总产量</t>
    </r>
    <r>
      <rPr>
        <sz val="12"/>
        <rFont val="Times New Roman"/>
        <family val="1"/>
      </rPr>
      <t xml:space="preserve">                    </t>
    </r>
  </si>
  <si>
    <r>
      <t>皮棉总产量</t>
    </r>
    <r>
      <rPr>
        <sz val="12"/>
        <rFont val="Times New Roman"/>
        <family val="1"/>
      </rPr>
      <t xml:space="preserve">                    </t>
    </r>
  </si>
  <si>
    <r>
      <t>霜前皮棉总产量</t>
    </r>
    <r>
      <rPr>
        <sz val="12"/>
        <rFont val="Times New Roman"/>
        <family val="1"/>
      </rPr>
      <t xml:space="preserve">                    </t>
    </r>
  </si>
  <si>
    <r>
      <t>kg/</t>
    </r>
    <r>
      <rPr>
        <sz val="12"/>
        <rFont val="宋体"/>
        <family val="0"/>
      </rPr>
      <t>亩</t>
    </r>
  </si>
  <si>
    <r>
      <t>sGKz75                    (</t>
    </r>
    <r>
      <rPr>
        <sz val="11"/>
        <rFont val="宋体"/>
        <family val="0"/>
      </rPr>
      <t>众信棉</t>
    </r>
    <r>
      <rPr>
        <sz val="11"/>
        <rFont val="Times New Roman"/>
        <family val="1"/>
      </rPr>
      <t>12</t>
    </r>
    <r>
      <rPr>
        <sz val="11"/>
        <rFont val="宋体"/>
        <family val="0"/>
      </rPr>
      <t>号</t>
    </r>
    <r>
      <rPr>
        <sz val="11"/>
        <rFont val="Times New Roman"/>
        <family val="1"/>
      </rPr>
      <t>)</t>
    </r>
  </si>
  <si>
    <r>
      <t>2</t>
    </r>
    <r>
      <rPr>
        <sz val="11"/>
        <rFont val="宋体"/>
        <family val="0"/>
      </rPr>
      <t>增</t>
    </r>
    <r>
      <rPr>
        <sz val="11"/>
        <rFont val="Times New Roman"/>
        <family val="1"/>
      </rPr>
      <t>7</t>
    </r>
    <r>
      <rPr>
        <sz val="11"/>
        <rFont val="宋体"/>
        <family val="0"/>
      </rPr>
      <t>减</t>
    </r>
  </si>
  <si>
    <r>
      <t>5</t>
    </r>
    <r>
      <rPr>
        <sz val="11"/>
        <rFont val="宋体"/>
        <family val="0"/>
      </rPr>
      <t>增</t>
    </r>
    <r>
      <rPr>
        <sz val="11"/>
        <rFont val="Times New Roman"/>
        <family val="1"/>
      </rPr>
      <t>4</t>
    </r>
    <r>
      <rPr>
        <sz val="11"/>
        <rFont val="宋体"/>
        <family val="0"/>
      </rPr>
      <t>减</t>
    </r>
  </si>
  <si>
    <r>
      <t>3</t>
    </r>
    <r>
      <rPr>
        <sz val="11"/>
        <rFont val="宋体"/>
        <family val="0"/>
      </rPr>
      <t>增</t>
    </r>
    <r>
      <rPr>
        <sz val="11"/>
        <rFont val="Times New Roman"/>
        <family val="1"/>
      </rPr>
      <t>6</t>
    </r>
    <r>
      <rPr>
        <sz val="11"/>
        <rFont val="宋体"/>
        <family val="0"/>
      </rPr>
      <t>减</t>
    </r>
  </si>
  <si>
    <r>
      <t>邯</t>
    </r>
    <r>
      <rPr>
        <sz val="11"/>
        <rFont val="Times New Roman"/>
        <family val="1"/>
      </rPr>
      <t>308</t>
    </r>
  </si>
  <si>
    <r>
      <t>1</t>
    </r>
    <r>
      <rPr>
        <sz val="11"/>
        <rFont val="宋体"/>
        <family val="0"/>
      </rPr>
      <t>增</t>
    </r>
    <r>
      <rPr>
        <sz val="11"/>
        <rFont val="Times New Roman"/>
        <family val="1"/>
      </rPr>
      <t>8</t>
    </r>
    <r>
      <rPr>
        <sz val="11"/>
        <rFont val="宋体"/>
        <family val="0"/>
      </rPr>
      <t>减</t>
    </r>
  </si>
  <si>
    <r>
      <t>0</t>
    </r>
    <r>
      <rPr>
        <sz val="11"/>
        <rFont val="宋体"/>
        <family val="0"/>
      </rPr>
      <t>增</t>
    </r>
    <r>
      <rPr>
        <sz val="11"/>
        <rFont val="Times New Roman"/>
        <family val="1"/>
      </rPr>
      <t>9</t>
    </r>
    <r>
      <rPr>
        <sz val="11"/>
        <rFont val="宋体"/>
        <family val="0"/>
      </rPr>
      <t>减</t>
    </r>
  </si>
  <si>
    <r>
      <t>邯杂</t>
    </r>
    <r>
      <rPr>
        <sz val="11"/>
        <rFont val="Times New Roman"/>
        <family val="1"/>
      </rPr>
      <t>160</t>
    </r>
  </si>
  <si>
    <r>
      <t>7</t>
    </r>
    <r>
      <rPr>
        <sz val="11"/>
        <rFont val="宋体"/>
        <family val="0"/>
      </rPr>
      <t>增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减</t>
    </r>
  </si>
  <si>
    <r>
      <t>6</t>
    </r>
    <r>
      <rPr>
        <sz val="11"/>
        <rFont val="宋体"/>
        <family val="0"/>
      </rPr>
      <t>增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减</t>
    </r>
  </si>
  <si>
    <r>
      <t>邯杂</t>
    </r>
    <r>
      <rPr>
        <b/>
        <sz val="11"/>
        <rFont val="Times New Roman"/>
        <family val="1"/>
      </rPr>
      <t>306</t>
    </r>
    <r>
      <rPr>
        <b/>
        <sz val="11"/>
        <rFont val="宋体"/>
        <family val="0"/>
      </rPr>
      <t>（</t>
    </r>
    <r>
      <rPr>
        <b/>
        <sz val="11"/>
        <rFont val="Times New Roman"/>
        <family val="1"/>
      </rPr>
      <t>CK</t>
    </r>
    <r>
      <rPr>
        <b/>
        <sz val="11"/>
        <rFont val="宋体"/>
        <family val="0"/>
      </rPr>
      <t>）</t>
    </r>
  </si>
  <si>
    <r>
      <t>冀丰杂</t>
    </r>
    <r>
      <rPr>
        <sz val="11"/>
        <rFont val="Times New Roman"/>
        <family val="1"/>
      </rPr>
      <t>6</t>
    </r>
    <r>
      <rPr>
        <sz val="11"/>
        <rFont val="宋体"/>
        <family val="0"/>
      </rPr>
      <t>号</t>
    </r>
  </si>
  <si>
    <r>
      <t>8</t>
    </r>
    <r>
      <rPr>
        <sz val="11"/>
        <rFont val="宋体"/>
        <family val="0"/>
      </rPr>
      <t>增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减</t>
    </r>
  </si>
  <si>
    <r>
      <t>9</t>
    </r>
    <r>
      <rPr>
        <sz val="11"/>
        <rFont val="宋体"/>
        <family val="0"/>
      </rPr>
      <t>增</t>
    </r>
    <r>
      <rPr>
        <sz val="11"/>
        <rFont val="Times New Roman"/>
        <family val="1"/>
      </rPr>
      <t>0</t>
    </r>
    <r>
      <rPr>
        <sz val="11"/>
        <rFont val="宋体"/>
        <family val="0"/>
      </rPr>
      <t>减</t>
    </r>
  </si>
  <si>
    <r>
      <t>冀丰杂</t>
    </r>
    <r>
      <rPr>
        <sz val="11"/>
        <color indexed="8"/>
        <rFont val="Times New Roman"/>
        <family val="1"/>
      </rPr>
      <t>7</t>
    </r>
    <r>
      <rPr>
        <sz val="11"/>
        <color indexed="8"/>
        <rFont val="宋体"/>
        <family val="0"/>
      </rPr>
      <t>号</t>
    </r>
  </si>
  <si>
    <r>
      <t>4</t>
    </r>
    <r>
      <rPr>
        <sz val="11"/>
        <rFont val="宋体"/>
        <family val="0"/>
      </rPr>
      <t>增</t>
    </r>
    <r>
      <rPr>
        <sz val="11"/>
        <rFont val="Times New Roman"/>
        <family val="1"/>
      </rPr>
      <t>5</t>
    </r>
    <r>
      <rPr>
        <sz val="11"/>
        <rFont val="宋体"/>
        <family val="0"/>
      </rPr>
      <t>减</t>
    </r>
  </si>
  <si>
    <r>
      <t>冀杂</t>
    </r>
    <r>
      <rPr>
        <sz val="11"/>
        <rFont val="Times New Roman"/>
        <family val="1"/>
      </rPr>
      <t>123</t>
    </r>
  </si>
  <si>
    <r>
      <t>凯拓</t>
    </r>
    <r>
      <rPr>
        <sz val="11"/>
        <rFont val="Times New Roman"/>
        <family val="1"/>
      </rPr>
      <t>180F1</t>
    </r>
  </si>
  <si>
    <r>
      <t>科龙</t>
    </r>
    <r>
      <rPr>
        <sz val="11"/>
        <rFont val="Times New Roman"/>
        <family val="1"/>
      </rPr>
      <t>2068</t>
    </r>
  </si>
  <si>
    <r>
      <t>农大</t>
    </r>
    <r>
      <rPr>
        <sz val="11"/>
        <rFont val="Times New Roman"/>
        <family val="1"/>
      </rPr>
      <t>KZ05</t>
    </r>
  </si>
  <si>
    <r>
      <t>儒农杂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号</t>
    </r>
  </si>
  <si>
    <r>
      <t>石杂</t>
    </r>
    <r>
      <rPr>
        <sz val="11"/>
        <rFont val="Times New Roman"/>
        <family val="1"/>
      </rPr>
      <t>204</t>
    </r>
  </si>
  <si>
    <r>
      <t>硕杂棉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号</t>
    </r>
  </si>
  <si>
    <r>
      <t>硕杂棉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号</t>
    </r>
  </si>
  <si>
    <r>
      <t>沃杂棉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号</t>
    </r>
  </si>
  <si>
    <r>
      <t>欣抗棉</t>
    </r>
    <r>
      <rPr>
        <sz val="11"/>
        <rFont val="Times New Roman"/>
        <family val="1"/>
      </rPr>
      <t>963</t>
    </r>
  </si>
  <si>
    <r>
      <t>欣杂</t>
    </r>
    <r>
      <rPr>
        <sz val="11"/>
        <rFont val="Times New Roman"/>
        <family val="1"/>
      </rPr>
      <t>15</t>
    </r>
  </si>
  <si>
    <r>
      <t>欣杂</t>
    </r>
    <r>
      <rPr>
        <sz val="11"/>
        <rFont val="Times New Roman"/>
        <family val="1"/>
      </rPr>
      <t>16</t>
    </r>
  </si>
  <si>
    <t xml:space="preserve">皮棉总产量                                 </t>
  </si>
  <si>
    <t xml:space="preserve">霜前皮棉总产量                   </t>
  </si>
  <si>
    <r>
      <t>硕丰棉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</t>
    </r>
  </si>
  <si>
    <r>
      <t>邯</t>
    </r>
    <r>
      <rPr>
        <sz val="10"/>
        <rFont val="Times New Roman"/>
        <family val="1"/>
      </rPr>
      <t>8266</t>
    </r>
  </si>
  <si>
    <r>
      <t>极峰</t>
    </r>
    <r>
      <rPr>
        <sz val="10"/>
        <rFont val="Times New Roman"/>
        <family val="1"/>
      </rPr>
      <t>331</t>
    </r>
  </si>
  <si>
    <r>
      <t>欣试</t>
    </r>
    <r>
      <rPr>
        <sz val="10"/>
        <rFont val="Times New Roman"/>
        <family val="1"/>
      </rPr>
      <t>71143</t>
    </r>
  </si>
  <si>
    <t>GK93                                        (XP528)</t>
  </si>
  <si>
    <r>
      <t>冀科棉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号</t>
    </r>
  </si>
  <si>
    <r>
      <t>冀棉</t>
    </r>
    <r>
      <rPr>
        <b/>
        <sz val="10"/>
        <rFont val="Times New Roman"/>
        <family val="1"/>
      </rPr>
      <t xml:space="preserve">958                   </t>
    </r>
    <r>
      <rPr>
        <b/>
        <sz val="10"/>
        <rFont val="宋体"/>
        <family val="0"/>
      </rPr>
      <t>（</t>
    </r>
    <r>
      <rPr>
        <b/>
        <sz val="10"/>
        <rFont val="Times New Roman"/>
        <family val="1"/>
      </rPr>
      <t>CK</t>
    </r>
    <r>
      <rPr>
        <b/>
        <sz val="10"/>
        <rFont val="宋体"/>
        <family val="0"/>
      </rPr>
      <t>）</t>
    </r>
  </si>
  <si>
    <r>
      <t>邯</t>
    </r>
    <r>
      <rPr>
        <sz val="10"/>
        <rFont val="Times New Roman"/>
        <family val="1"/>
      </rPr>
      <t>258</t>
    </r>
  </si>
  <si>
    <t>3增6减</t>
  </si>
  <si>
    <r>
      <t>石抗</t>
    </r>
    <r>
      <rPr>
        <sz val="10"/>
        <rFont val="Times New Roman"/>
        <family val="1"/>
      </rPr>
      <t>338</t>
    </r>
  </si>
  <si>
    <r>
      <t>神牛棉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号</t>
    </r>
  </si>
  <si>
    <t>2增7减</t>
  </si>
  <si>
    <r>
      <t>石抗</t>
    </r>
    <r>
      <rPr>
        <sz val="10"/>
        <rFont val="Times New Roman"/>
        <family val="1"/>
      </rPr>
      <t>368</t>
    </r>
  </si>
  <si>
    <r>
      <t>石抗</t>
    </r>
    <r>
      <rPr>
        <sz val="10"/>
        <rFont val="Times New Roman"/>
        <family val="1"/>
      </rPr>
      <t>898</t>
    </r>
  </si>
  <si>
    <t>1增8减</t>
  </si>
  <si>
    <t>0增9减</t>
  </si>
  <si>
    <r>
      <t>冀</t>
    </r>
    <r>
      <rPr>
        <sz val="10"/>
        <rFont val="Times New Roman"/>
        <family val="1"/>
      </rPr>
      <t>1216</t>
    </r>
  </si>
  <si>
    <r>
      <t>亿鑫棉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号</t>
    </r>
  </si>
  <si>
    <r>
      <t>8</t>
    </r>
    <r>
      <rPr>
        <sz val="11"/>
        <rFont val="宋体"/>
        <family val="0"/>
      </rPr>
      <t>增</t>
    </r>
    <r>
      <rPr>
        <sz val="11"/>
        <rFont val="Times New Roman"/>
        <family val="1"/>
      </rPr>
      <t>0</t>
    </r>
    <r>
      <rPr>
        <sz val="11"/>
        <rFont val="宋体"/>
        <family val="0"/>
      </rPr>
      <t>减</t>
    </r>
  </si>
  <si>
    <r>
      <t>1</t>
    </r>
    <r>
      <rPr>
        <sz val="11"/>
        <rFont val="宋体"/>
        <family val="0"/>
      </rPr>
      <t>增</t>
    </r>
    <r>
      <rPr>
        <sz val="11"/>
        <rFont val="Times New Roman"/>
        <family val="1"/>
      </rPr>
      <t>7</t>
    </r>
    <r>
      <rPr>
        <sz val="11"/>
        <rFont val="宋体"/>
        <family val="0"/>
      </rPr>
      <t>减</t>
    </r>
  </si>
  <si>
    <r>
      <t>0</t>
    </r>
    <r>
      <rPr>
        <sz val="11"/>
        <rFont val="宋体"/>
        <family val="0"/>
      </rPr>
      <t>增</t>
    </r>
    <r>
      <rPr>
        <sz val="11"/>
        <rFont val="Times New Roman"/>
        <family val="1"/>
      </rPr>
      <t>8</t>
    </r>
    <r>
      <rPr>
        <sz val="11"/>
        <rFont val="宋体"/>
        <family val="0"/>
      </rPr>
      <t>减</t>
    </r>
  </si>
  <si>
    <r>
      <t>冀棉</t>
    </r>
    <r>
      <rPr>
        <b/>
        <sz val="11"/>
        <rFont val="Times New Roman"/>
        <family val="1"/>
      </rPr>
      <t>958</t>
    </r>
    <r>
      <rPr>
        <b/>
        <sz val="11"/>
        <rFont val="宋体"/>
        <family val="0"/>
      </rPr>
      <t>（</t>
    </r>
    <r>
      <rPr>
        <b/>
        <sz val="11"/>
        <rFont val="Times New Roman"/>
        <family val="1"/>
      </rPr>
      <t>CK</t>
    </r>
    <r>
      <rPr>
        <b/>
        <sz val="11"/>
        <rFont val="宋体"/>
        <family val="0"/>
      </rPr>
      <t>）</t>
    </r>
  </si>
  <si>
    <r>
      <t>±c</t>
    </r>
    <r>
      <rPr>
        <sz val="12"/>
        <rFont val="宋体"/>
        <family val="0"/>
      </rPr>
      <t>k</t>
    </r>
    <r>
      <rPr>
        <sz val="12"/>
        <rFont val="宋体"/>
        <family val="0"/>
      </rPr>
      <t>%</t>
    </r>
  </si>
  <si>
    <t xml:space="preserve">    2011年冀中南春播常规棉区试1组品种产量结果汇总表</t>
  </si>
  <si>
    <t xml:space="preserve">  2011年冀中南春播常规棉区试2组品种产量结果汇总表</t>
  </si>
  <si>
    <t xml:space="preserve">   2011年冀中南春播杂交棉组区试品种产量结果汇总表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</si>
</sst>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0_ "/>
    <numFmt numFmtId="179" formatCode="0_ "/>
    <numFmt numFmtId="180" formatCode="0.0_ "/>
    <numFmt numFmtId="181" formatCode="0;_尀"/>
  </numFmts>
  <fonts count="18">
    <font>
      <sz val="12"/>
      <name val="宋体"/>
      <family val="0"/>
    </font>
    <font>
      <sz val="16"/>
      <name val="方正小标宋简体"/>
      <family val="0"/>
    </font>
    <font>
      <sz val="9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b/>
      <sz val="11"/>
      <name val="宋体"/>
      <family val="0"/>
    </font>
    <font>
      <b/>
      <sz val="11"/>
      <name val="Times New Roman"/>
      <family val="1"/>
    </font>
    <font>
      <b/>
      <sz val="12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0"/>
      <name val="宋体"/>
      <family val="0"/>
    </font>
    <font>
      <sz val="14"/>
      <name val="方正小标宋简体"/>
      <family val="0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1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77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78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180" fontId="4" fillId="0" borderId="1" xfId="0" applyNumberFormat="1" applyFont="1" applyBorder="1" applyAlignment="1">
      <alignment horizontal="center" vertical="center"/>
    </xf>
    <xf numFmtId="178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9" fontId="8" fillId="0" borderId="1" xfId="0" applyNumberFormat="1" applyFont="1" applyBorder="1" applyAlignment="1">
      <alignment horizontal="center" vertical="center"/>
    </xf>
    <xf numFmtId="180" fontId="8" fillId="0" borderId="1" xfId="0" applyNumberFormat="1" applyFont="1" applyBorder="1" applyAlignment="1">
      <alignment horizontal="center" vertical="center"/>
    </xf>
    <xf numFmtId="178" fontId="8" fillId="0" borderId="1" xfId="0" applyNumberFormat="1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178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2" xfId="16" applyFont="1" applyBorder="1" applyAlignment="1">
      <alignment horizontal="center" vertical="center"/>
      <protection/>
    </xf>
    <xf numFmtId="0" fontId="0" fillId="0" borderId="2" xfId="0" applyNumberFormat="1" applyFont="1" applyBorder="1" applyAlignment="1">
      <alignment horizontal="center" vertical="center"/>
    </xf>
    <xf numFmtId="177" fontId="0" fillId="0" borderId="2" xfId="0" applyNumberFormat="1" applyFont="1" applyBorder="1" applyAlignment="1">
      <alignment horizontal="center" vertical="center"/>
    </xf>
    <xf numFmtId="178" fontId="0" fillId="0" borderId="2" xfId="0" applyNumberFormat="1" applyFont="1" applyBorder="1" applyAlignment="1">
      <alignment horizontal="center" vertical="center"/>
    </xf>
    <xf numFmtId="179" fontId="0" fillId="0" borderId="2" xfId="0" applyNumberFormat="1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  <xf numFmtId="180" fontId="0" fillId="0" borderId="2" xfId="0" applyNumberFormat="1" applyFont="1" applyBorder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178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top"/>
    </xf>
    <xf numFmtId="176" fontId="0" fillId="0" borderId="1" xfId="0" applyNumberFormat="1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  <xf numFmtId="178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8" fontId="0" fillId="0" borderId="1" xfId="0" applyNumberFormat="1" applyBorder="1" applyAlignment="1">
      <alignment horizontal="center" vertical="center" wrapText="1"/>
    </xf>
    <xf numFmtId="179" fontId="0" fillId="0" borderId="1" xfId="0" applyNumberForma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78" fontId="14" fillId="0" borderId="1" xfId="0" applyNumberFormat="1" applyFont="1" applyBorder="1" applyAlignment="1">
      <alignment horizontal="center" vertical="center" wrapText="1"/>
    </xf>
    <xf numFmtId="179" fontId="0" fillId="0" borderId="1" xfId="0" applyNumberFormat="1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178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77" fontId="8" fillId="0" borderId="1" xfId="0" applyNumberFormat="1" applyFont="1" applyBorder="1" applyAlignment="1">
      <alignment horizontal="center" vertical="center" wrapText="1"/>
    </xf>
    <xf numFmtId="178" fontId="8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80" fontId="4" fillId="0" borderId="0" xfId="0" applyNumberFormat="1" applyFont="1" applyAlignment="1">
      <alignment horizontal="center" vertical="center" wrapText="1"/>
    </xf>
    <xf numFmtId="178" fontId="4" fillId="0" borderId="0" xfId="0" applyNumberFormat="1" applyFont="1" applyAlignment="1">
      <alignment horizontal="center" vertical="center" wrapText="1"/>
    </xf>
    <xf numFmtId="177" fontId="4" fillId="0" borderId="0" xfId="0" applyNumberFormat="1" applyFont="1" applyAlignment="1">
      <alignment horizontal="center" vertical="center" wrapText="1"/>
    </xf>
    <xf numFmtId="177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7" fontId="14" fillId="0" borderId="1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center" wrapText="1"/>
    </xf>
    <xf numFmtId="180" fontId="10" fillId="0" borderId="1" xfId="0" applyNumberFormat="1" applyFont="1" applyBorder="1" applyAlignment="1">
      <alignment horizontal="center" vertical="center"/>
    </xf>
    <xf numFmtId="178" fontId="10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80" fontId="12" fillId="0" borderId="1" xfId="0" applyNumberFormat="1" applyFont="1" applyBorder="1" applyAlignment="1">
      <alignment horizontal="center" vertical="center"/>
    </xf>
    <xf numFmtId="178" fontId="12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178" fontId="0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</cellXfs>
  <cellStyles count="9">
    <cellStyle name="Normal" xfId="0"/>
    <cellStyle name="Percent" xfId="15"/>
    <cellStyle name="常规_Sheet3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0">
      <selection activeCell="A1" sqref="A1:L21"/>
    </sheetView>
  </sheetViews>
  <sheetFormatPr defaultColWidth="9.00390625" defaultRowHeight="14.25"/>
  <cols>
    <col min="1" max="1" width="11.125" style="1" customWidth="1"/>
    <col min="2" max="2" width="9.00390625" style="32" customWidth="1"/>
    <col min="3" max="3" width="8.125" style="33" customWidth="1"/>
    <col min="4" max="4" width="12.375" style="34" customWidth="1"/>
    <col min="5" max="5" width="6.375" style="1" customWidth="1"/>
    <col min="6" max="6" width="11.75390625" style="1" customWidth="1"/>
    <col min="7" max="7" width="8.00390625" style="33" customWidth="1"/>
    <col min="8" max="8" width="12.75390625" style="34" customWidth="1"/>
    <col min="9" max="9" width="7.25390625" style="1" customWidth="1"/>
    <col min="10" max="10" width="12.875" style="1" customWidth="1"/>
    <col min="11" max="11" width="9.25390625" style="33" customWidth="1"/>
    <col min="12" max="12" width="9.00390625" style="33" customWidth="1"/>
    <col min="13" max="16384" width="9.00390625" style="1" customWidth="1"/>
  </cols>
  <sheetData>
    <row r="1" spans="1:12" ht="19.5" customHeight="1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s="3" customFormat="1" ht="30" customHeight="1">
      <c r="A2" s="78" t="s">
        <v>1</v>
      </c>
      <c r="B2" s="80" t="s">
        <v>2</v>
      </c>
      <c r="C2" s="81" t="s">
        <v>3</v>
      </c>
      <c r="D2" s="82"/>
      <c r="E2" s="82"/>
      <c r="F2" s="83"/>
      <c r="G2" s="81" t="s">
        <v>4</v>
      </c>
      <c r="H2" s="82"/>
      <c r="I2" s="82"/>
      <c r="J2" s="83"/>
      <c r="K2" s="84" t="s">
        <v>5</v>
      </c>
      <c r="L2" s="84" t="s">
        <v>6</v>
      </c>
    </row>
    <row r="3" spans="1:12" s="3" customFormat="1" ht="34.5" customHeight="1">
      <c r="A3" s="79"/>
      <c r="B3" s="80"/>
      <c r="C3" s="2" t="s">
        <v>7</v>
      </c>
      <c r="D3" s="4" t="s">
        <v>8</v>
      </c>
      <c r="E3" s="5" t="s">
        <v>9</v>
      </c>
      <c r="F3" s="5" t="s">
        <v>10</v>
      </c>
      <c r="G3" s="2" t="s">
        <v>7</v>
      </c>
      <c r="H3" s="4" t="s">
        <v>8</v>
      </c>
      <c r="I3" s="5" t="s">
        <v>9</v>
      </c>
      <c r="J3" s="5" t="s">
        <v>10</v>
      </c>
      <c r="K3" s="84"/>
      <c r="L3" s="84"/>
    </row>
    <row r="4" spans="1:13" s="12" customFormat="1" ht="30" customHeight="1">
      <c r="A4" s="6" t="s">
        <v>11</v>
      </c>
      <c r="B4" s="7">
        <v>124</v>
      </c>
      <c r="C4" s="8">
        <v>231.28376446119688</v>
      </c>
      <c r="D4" s="9">
        <v>3.6179361846461493</v>
      </c>
      <c r="E4" s="7">
        <v>7</v>
      </c>
      <c r="F4" s="7" t="s">
        <v>12</v>
      </c>
      <c r="G4" s="8">
        <v>98.13046206018902</v>
      </c>
      <c r="H4" s="9">
        <v>7.089231749891196</v>
      </c>
      <c r="I4" s="10">
        <v>1</v>
      </c>
      <c r="J4" s="10" t="s">
        <v>13</v>
      </c>
      <c r="K4" s="8">
        <v>42.25940324142282</v>
      </c>
      <c r="L4" s="8">
        <v>96.47789840170078</v>
      </c>
      <c r="M4" s="11"/>
    </row>
    <row r="5" spans="1:13" s="12" customFormat="1" ht="30" customHeight="1">
      <c r="A5" s="6" t="s">
        <v>14</v>
      </c>
      <c r="B5" s="7">
        <v>126.125</v>
      </c>
      <c r="C5" s="8">
        <v>232.16868757656852</v>
      </c>
      <c r="D5" s="9">
        <v>4.319774591253821</v>
      </c>
      <c r="E5" s="7">
        <v>4</v>
      </c>
      <c r="F5" s="7" t="s">
        <v>12</v>
      </c>
      <c r="G5" s="8">
        <v>96.08374041777485</v>
      </c>
      <c r="H5" s="9">
        <v>6.511192375851517</v>
      </c>
      <c r="I5" s="10">
        <v>2</v>
      </c>
      <c r="J5" s="10" t="s">
        <v>13</v>
      </c>
      <c r="K5" s="8">
        <v>41.193902895243724</v>
      </c>
      <c r="L5" s="8">
        <v>89.33948748370543</v>
      </c>
      <c r="M5" s="11"/>
    </row>
    <row r="6" spans="1:13" s="12" customFormat="1" ht="30" customHeight="1">
      <c r="A6" s="13" t="s">
        <v>15</v>
      </c>
      <c r="B6" s="7">
        <v>124</v>
      </c>
      <c r="C6" s="8">
        <v>229.83566055337837</v>
      </c>
      <c r="D6" s="9">
        <v>1.35462795290927</v>
      </c>
      <c r="E6" s="7">
        <v>10</v>
      </c>
      <c r="F6" s="7" t="s">
        <v>12</v>
      </c>
      <c r="G6" s="8">
        <v>97.02552228759761</v>
      </c>
      <c r="H6" s="9">
        <v>5.804353820519864</v>
      </c>
      <c r="I6" s="10">
        <v>3</v>
      </c>
      <c r="J6" s="10" t="s">
        <v>13</v>
      </c>
      <c r="K6" s="8">
        <v>42.030567503444054</v>
      </c>
      <c r="L6" s="8">
        <v>96.41761406873076</v>
      </c>
      <c r="M6" s="11"/>
    </row>
    <row r="7" spans="1:13" s="12" customFormat="1" ht="30" customHeight="1">
      <c r="A7" s="6" t="s">
        <v>16</v>
      </c>
      <c r="B7" s="7">
        <v>125.125</v>
      </c>
      <c r="C7" s="8">
        <v>229.14743610941122</v>
      </c>
      <c r="D7" s="9">
        <v>2.4865438374695086</v>
      </c>
      <c r="E7" s="7">
        <v>8</v>
      </c>
      <c r="F7" s="7" t="s">
        <v>17</v>
      </c>
      <c r="G7" s="8">
        <v>94.90156730544601</v>
      </c>
      <c r="H7" s="9">
        <v>3.0256153442656233</v>
      </c>
      <c r="I7" s="10">
        <v>4</v>
      </c>
      <c r="J7" s="10" t="s">
        <v>18</v>
      </c>
      <c r="K7" s="8">
        <v>41.175016339965026</v>
      </c>
      <c r="L7" s="8">
        <v>93.76588421176778</v>
      </c>
      <c r="M7" s="11"/>
    </row>
    <row r="8" spans="1:13" s="12" customFormat="1" ht="30" customHeight="1">
      <c r="A8" s="6" t="s">
        <v>19</v>
      </c>
      <c r="B8" s="7">
        <v>126.375</v>
      </c>
      <c r="C8" s="8">
        <v>224.44601622299712</v>
      </c>
      <c r="D8" s="9">
        <v>2.209024887103037</v>
      </c>
      <c r="E8" s="7">
        <v>9</v>
      </c>
      <c r="F8" s="7" t="s">
        <v>12</v>
      </c>
      <c r="G8" s="8">
        <v>92.39832411069224</v>
      </c>
      <c r="H8" s="9">
        <v>3.0233822280272133</v>
      </c>
      <c r="I8" s="10">
        <v>5</v>
      </c>
      <c r="J8" s="10" t="s">
        <v>13</v>
      </c>
      <c r="K8" s="8">
        <v>40.985950845697296</v>
      </c>
      <c r="L8" s="8">
        <v>92.04759243907145</v>
      </c>
      <c r="M8" s="11"/>
    </row>
    <row r="9" spans="1:13" s="12" customFormat="1" ht="30" customHeight="1">
      <c r="A9" s="6" t="s">
        <v>20</v>
      </c>
      <c r="B9" s="7">
        <v>125.75</v>
      </c>
      <c r="C9" s="8">
        <v>238.04986785451254</v>
      </c>
      <c r="D9" s="9">
        <v>8.780000334819727</v>
      </c>
      <c r="E9" s="7">
        <v>1</v>
      </c>
      <c r="F9" s="7" t="s">
        <v>12</v>
      </c>
      <c r="G9" s="8">
        <v>91.19608509787781</v>
      </c>
      <c r="H9" s="9">
        <v>2.3055281268737633</v>
      </c>
      <c r="I9" s="10">
        <v>6</v>
      </c>
      <c r="J9" s="10" t="s">
        <v>17</v>
      </c>
      <c r="K9" s="8">
        <v>38.21813420148442</v>
      </c>
      <c r="L9" s="8">
        <v>92.02987916095263</v>
      </c>
      <c r="M9" s="11"/>
    </row>
    <row r="10" spans="1:13" s="12" customFormat="1" ht="30" customHeight="1">
      <c r="A10" s="6" t="s">
        <v>21</v>
      </c>
      <c r="B10" s="7">
        <v>125.5</v>
      </c>
      <c r="C10" s="8">
        <v>220.57839759360522</v>
      </c>
      <c r="D10" s="9">
        <v>0.07416872612428622</v>
      </c>
      <c r="E10" s="7">
        <v>13</v>
      </c>
      <c r="F10" s="7" t="s">
        <v>17</v>
      </c>
      <c r="G10" s="8">
        <v>91.94632584018409</v>
      </c>
      <c r="H10" s="9">
        <v>1.9135992680722276</v>
      </c>
      <c r="I10" s="10">
        <v>7</v>
      </c>
      <c r="J10" s="10" t="s">
        <v>17</v>
      </c>
      <c r="K10" s="8">
        <v>41.339526402161475</v>
      </c>
      <c r="L10" s="8">
        <v>89.07529618005137</v>
      </c>
      <c r="M10" s="11"/>
    </row>
    <row r="11" spans="1:13" s="12" customFormat="1" ht="30" customHeight="1">
      <c r="A11" s="6" t="s">
        <v>22</v>
      </c>
      <c r="B11" s="7">
        <v>126.125</v>
      </c>
      <c r="C11" s="8">
        <v>220.56062240434366</v>
      </c>
      <c r="D11" s="9">
        <v>0.3083039335465022</v>
      </c>
      <c r="E11" s="7">
        <v>11</v>
      </c>
      <c r="F11" s="7" t="s">
        <v>18</v>
      </c>
      <c r="G11" s="8">
        <v>91.3558344934798</v>
      </c>
      <c r="H11" s="9">
        <v>1.7076586294821103</v>
      </c>
      <c r="I11" s="10">
        <v>8</v>
      </c>
      <c r="J11" s="10" t="s">
        <v>18</v>
      </c>
      <c r="K11" s="8">
        <v>41.24334994649997</v>
      </c>
      <c r="L11" s="8">
        <v>92.85591119030876</v>
      </c>
      <c r="M11" s="11"/>
    </row>
    <row r="12" spans="1:13" s="12" customFormat="1" ht="30" customHeight="1">
      <c r="A12" s="6" t="s">
        <v>23</v>
      </c>
      <c r="B12" s="7">
        <v>125.625</v>
      </c>
      <c r="C12" s="8">
        <v>234.05042298699328</v>
      </c>
      <c r="D12" s="9">
        <v>5.112803991024589</v>
      </c>
      <c r="E12" s="7">
        <v>2</v>
      </c>
      <c r="F12" s="7" t="s">
        <v>13</v>
      </c>
      <c r="G12" s="8">
        <v>92.02191756972937</v>
      </c>
      <c r="H12" s="9">
        <v>1.4902001394340765</v>
      </c>
      <c r="I12" s="10">
        <v>9</v>
      </c>
      <c r="J12" s="10" t="s">
        <v>18</v>
      </c>
      <c r="K12" s="8">
        <v>38.9334333126136</v>
      </c>
      <c r="L12" s="8">
        <v>90.51360643253801</v>
      </c>
      <c r="M12" s="11"/>
    </row>
    <row r="13" spans="1:13" s="12" customFormat="1" ht="30" customHeight="1">
      <c r="A13" s="6" t="s">
        <v>24</v>
      </c>
      <c r="B13" s="7">
        <v>124.375</v>
      </c>
      <c r="C13" s="8">
        <v>230.9800902660956</v>
      </c>
      <c r="D13" s="9">
        <v>3.855366598778935</v>
      </c>
      <c r="E13" s="7">
        <v>5</v>
      </c>
      <c r="F13" s="7" t="s">
        <v>18</v>
      </c>
      <c r="G13" s="8">
        <v>91.59280783962012</v>
      </c>
      <c r="H13" s="9">
        <v>1.4234421496936112</v>
      </c>
      <c r="I13" s="10">
        <v>10</v>
      </c>
      <c r="J13" s="10" t="s">
        <v>18</v>
      </c>
      <c r="K13" s="8">
        <v>39.40069797222679</v>
      </c>
      <c r="L13" s="8">
        <v>93.86382891648468</v>
      </c>
      <c r="M13" s="11"/>
    </row>
    <row r="14" spans="1:13" s="12" customFormat="1" ht="30" customHeight="1">
      <c r="A14" s="6" t="s">
        <v>25</v>
      </c>
      <c r="B14" s="7">
        <v>125.625</v>
      </c>
      <c r="C14" s="8">
        <v>230.99085794570462</v>
      </c>
      <c r="D14" s="9">
        <v>3.6599937305680714</v>
      </c>
      <c r="E14" s="7">
        <v>6</v>
      </c>
      <c r="F14" s="7" t="s">
        <v>18</v>
      </c>
      <c r="G14" s="8">
        <v>91.00894053902587</v>
      </c>
      <c r="H14" s="9">
        <v>0.39945385961570723</v>
      </c>
      <c r="I14" s="10">
        <v>11</v>
      </c>
      <c r="J14" s="10" t="s">
        <v>18</v>
      </c>
      <c r="K14" s="8">
        <v>39.29632289585375</v>
      </c>
      <c r="L14" s="8">
        <v>91.20223969537706</v>
      </c>
      <c r="M14" s="11"/>
    </row>
    <row r="15" spans="1:13" s="12" customFormat="1" ht="30" customHeight="1">
      <c r="A15" s="14" t="s">
        <v>26</v>
      </c>
      <c r="B15" s="7">
        <v>124.375</v>
      </c>
      <c r="C15" s="8">
        <v>222.50862901981176</v>
      </c>
      <c r="D15" s="9">
        <v>0.24269351798745084</v>
      </c>
      <c r="E15" s="7">
        <v>12</v>
      </c>
      <c r="F15" s="7" t="s">
        <v>27</v>
      </c>
      <c r="G15" s="8">
        <v>91.12053159363367</v>
      </c>
      <c r="H15" s="9">
        <v>0.31741081080337913</v>
      </c>
      <c r="I15" s="10">
        <v>12</v>
      </c>
      <c r="J15" s="10" t="s">
        <v>27</v>
      </c>
      <c r="K15" s="8">
        <v>40.686801464444194</v>
      </c>
      <c r="L15" s="8">
        <v>94.77038172206477</v>
      </c>
      <c r="M15" s="11"/>
    </row>
    <row r="16" spans="1:13" s="21" customFormat="1" ht="30" customHeight="1">
      <c r="A16" s="15" t="s">
        <v>28</v>
      </c>
      <c r="B16" s="16">
        <v>126.40833333333335</v>
      </c>
      <c r="C16" s="17">
        <v>222.64008834668596</v>
      </c>
      <c r="D16" s="18">
        <v>-0.0014468523601804705</v>
      </c>
      <c r="E16" s="16">
        <v>14</v>
      </c>
      <c r="F16" s="16"/>
      <c r="G16" s="17">
        <v>90.75364363241597</v>
      </c>
      <c r="H16" s="18">
        <v>0</v>
      </c>
      <c r="I16" s="19">
        <v>13</v>
      </c>
      <c r="J16" s="19"/>
      <c r="K16" s="17">
        <v>40.58315028861018</v>
      </c>
      <c r="L16" s="17">
        <v>90.66294616188108</v>
      </c>
      <c r="M16" s="20"/>
    </row>
    <row r="17" spans="1:13" s="12" customFormat="1" ht="30" customHeight="1">
      <c r="A17" s="6" t="s">
        <v>29</v>
      </c>
      <c r="B17" s="7">
        <v>123.375</v>
      </c>
      <c r="C17" s="8">
        <v>223.91701302193536</v>
      </c>
      <c r="D17" s="9">
        <v>-0.9503998736953116</v>
      </c>
      <c r="E17" s="7">
        <v>16</v>
      </c>
      <c r="F17" s="7" t="s">
        <v>27</v>
      </c>
      <c r="G17" s="8">
        <v>90.99106554702398</v>
      </c>
      <c r="H17" s="9">
        <v>-1.2532174335911441</v>
      </c>
      <c r="I17" s="10">
        <v>14</v>
      </c>
      <c r="J17" s="10" t="s">
        <v>27</v>
      </c>
      <c r="K17" s="8">
        <v>40.61826787774825</v>
      </c>
      <c r="L17" s="8">
        <v>94.97454030137921</v>
      </c>
      <c r="M17" s="11"/>
    </row>
    <row r="18" spans="1:13" s="12" customFormat="1" ht="30" customHeight="1">
      <c r="A18" s="22" t="s">
        <v>30</v>
      </c>
      <c r="B18" s="7">
        <v>126</v>
      </c>
      <c r="C18" s="8">
        <v>232.96945304324322</v>
      </c>
      <c r="D18" s="9">
        <v>4.526015084146518</v>
      </c>
      <c r="E18" s="7">
        <v>3</v>
      </c>
      <c r="F18" s="7" t="s">
        <v>13</v>
      </c>
      <c r="G18" s="8">
        <v>89.24742449370488</v>
      </c>
      <c r="H18" s="9">
        <v>-2.460075912027323</v>
      </c>
      <c r="I18" s="10">
        <v>15</v>
      </c>
      <c r="J18" s="10" t="s">
        <v>31</v>
      </c>
      <c r="K18" s="8">
        <v>38.1123404785643</v>
      </c>
      <c r="L18" s="8">
        <v>90.77297290674156</v>
      </c>
      <c r="M18" s="11"/>
    </row>
    <row r="19" spans="1:13" s="12" customFormat="1" ht="30" customHeight="1">
      <c r="A19" s="6" t="s">
        <v>32</v>
      </c>
      <c r="B19" s="7">
        <v>125.625</v>
      </c>
      <c r="C19" s="8">
        <v>218.12526231539576</v>
      </c>
      <c r="D19" s="9">
        <v>-1.9898979709006954</v>
      </c>
      <c r="E19" s="7">
        <v>17</v>
      </c>
      <c r="F19" s="7" t="s">
        <v>17</v>
      </c>
      <c r="G19" s="8">
        <v>88.02812593661884</v>
      </c>
      <c r="H19" s="9">
        <v>-2.7789942923077673</v>
      </c>
      <c r="I19" s="10">
        <v>16</v>
      </c>
      <c r="J19" s="10" t="s">
        <v>17</v>
      </c>
      <c r="K19" s="8">
        <v>40.213779284156395</v>
      </c>
      <c r="L19" s="8">
        <v>91.62332236954306</v>
      </c>
      <c r="M19" s="11"/>
    </row>
    <row r="20" spans="1:13" s="12" customFormat="1" ht="30" customHeight="1">
      <c r="A20" s="13" t="s">
        <v>33</v>
      </c>
      <c r="B20" s="7">
        <v>126.875</v>
      </c>
      <c r="C20" s="8">
        <v>215.96927805369208</v>
      </c>
      <c r="D20" s="9">
        <v>-2.6006790569042946</v>
      </c>
      <c r="E20" s="7">
        <v>18</v>
      </c>
      <c r="F20" s="7" t="s">
        <v>17</v>
      </c>
      <c r="G20" s="8">
        <v>87.79187871388835</v>
      </c>
      <c r="H20" s="9">
        <v>-2.803292497196544</v>
      </c>
      <c r="I20" s="10">
        <v>17</v>
      </c>
      <c r="J20" s="10" t="s">
        <v>18</v>
      </c>
      <c r="K20" s="8">
        <v>40.486772262410355</v>
      </c>
      <c r="L20" s="8">
        <v>90.05679598849565</v>
      </c>
      <c r="M20" s="11"/>
    </row>
    <row r="21" spans="1:13" s="12" customFormat="1" ht="30" customHeight="1">
      <c r="A21" s="22" t="s">
        <v>34</v>
      </c>
      <c r="B21" s="7">
        <v>125.25</v>
      </c>
      <c r="C21" s="8">
        <v>219.99495597393823</v>
      </c>
      <c r="D21" s="9">
        <v>-0.5438816531773574</v>
      </c>
      <c r="E21" s="7">
        <v>15</v>
      </c>
      <c r="F21" s="7" t="s">
        <v>27</v>
      </c>
      <c r="G21" s="8">
        <v>84.34080235819249</v>
      </c>
      <c r="H21" s="9">
        <v>-7.2583467800072095</v>
      </c>
      <c r="I21" s="10">
        <v>18</v>
      </c>
      <c r="J21" s="10" t="s">
        <v>31</v>
      </c>
      <c r="K21" s="8">
        <v>38.22169238355391</v>
      </c>
      <c r="L21" s="8">
        <v>91.11097103820146</v>
      </c>
      <c r="M21" s="11"/>
    </row>
    <row r="22" spans="1:13" s="31" customFormat="1" ht="24.75" customHeight="1">
      <c r="A22" s="23"/>
      <c r="B22" s="24"/>
      <c r="C22" s="25"/>
      <c r="D22" s="26"/>
      <c r="E22" s="27"/>
      <c r="F22" s="27"/>
      <c r="G22" s="25"/>
      <c r="H22" s="26"/>
      <c r="I22" s="28"/>
      <c r="J22" s="28"/>
      <c r="K22" s="29"/>
      <c r="L22" s="29"/>
      <c r="M22" s="30"/>
    </row>
  </sheetData>
  <mergeCells count="7">
    <mergeCell ref="A1:L1"/>
    <mergeCell ref="A2:A3"/>
    <mergeCell ref="B2:B3"/>
    <mergeCell ref="C2:F2"/>
    <mergeCell ref="G2:J2"/>
    <mergeCell ref="K2:K3"/>
    <mergeCell ref="L2:L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E22" sqref="E22"/>
    </sheetView>
  </sheetViews>
  <sheetFormatPr defaultColWidth="9.00390625" defaultRowHeight="14.25"/>
  <cols>
    <col min="1" max="1" width="11.125" style="1" customWidth="1"/>
    <col min="2" max="2" width="9.00390625" style="32" customWidth="1"/>
    <col min="3" max="3" width="8.125" style="33" customWidth="1"/>
    <col min="4" max="4" width="12.375" style="34" customWidth="1"/>
    <col min="5" max="5" width="6.375" style="1" customWidth="1"/>
    <col min="6" max="6" width="11.75390625" style="1" customWidth="1"/>
    <col min="7" max="7" width="8.00390625" style="33" customWidth="1"/>
    <col min="8" max="8" width="12.75390625" style="34" customWidth="1"/>
    <col min="9" max="9" width="7.25390625" style="1" customWidth="1"/>
    <col min="10" max="10" width="12.875" style="1" customWidth="1"/>
    <col min="11" max="11" width="9.25390625" style="33" customWidth="1"/>
    <col min="12" max="12" width="9.00390625" style="33" customWidth="1"/>
    <col min="13" max="16384" width="9.00390625" style="1" customWidth="1"/>
  </cols>
  <sheetData>
    <row r="1" spans="1:12" s="35" customFormat="1" ht="30" customHeight="1">
      <c r="A1" s="85" t="s">
        <v>35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s="3" customFormat="1" ht="30" customHeight="1">
      <c r="A2" s="78" t="s">
        <v>1</v>
      </c>
      <c r="B2" s="80" t="s">
        <v>2</v>
      </c>
      <c r="C2" s="81" t="s">
        <v>3</v>
      </c>
      <c r="D2" s="82"/>
      <c r="E2" s="82"/>
      <c r="F2" s="83"/>
      <c r="G2" s="81" t="s">
        <v>4</v>
      </c>
      <c r="H2" s="82"/>
      <c r="I2" s="82"/>
      <c r="J2" s="83"/>
      <c r="K2" s="84" t="s">
        <v>5</v>
      </c>
      <c r="L2" s="84" t="s">
        <v>6</v>
      </c>
    </row>
    <row r="3" spans="1:12" s="3" customFormat="1" ht="34.5" customHeight="1">
      <c r="A3" s="79"/>
      <c r="B3" s="80"/>
      <c r="C3" s="2" t="s">
        <v>7</v>
      </c>
      <c r="D3" s="4" t="s">
        <v>8</v>
      </c>
      <c r="E3" s="5" t="s">
        <v>9</v>
      </c>
      <c r="F3" s="5" t="s">
        <v>10</v>
      </c>
      <c r="G3" s="2" t="s">
        <v>7</v>
      </c>
      <c r="H3" s="4" t="s">
        <v>8</v>
      </c>
      <c r="I3" s="5" t="s">
        <v>9</v>
      </c>
      <c r="J3" s="5" t="s">
        <v>10</v>
      </c>
      <c r="K3" s="84"/>
      <c r="L3" s="84"/>
    </row>
    <row r="4" spans="1:12" s="40" customFormat="1" ht="25.5" customHeight="1">
      <c r="A4" s="13" t="s">
        <v>36</v>
      </c>
      <c r="B4" s="36">
        <v>124.66666666666667</v>
      </c>
      <c r="C4" s="37">
        <v>221.55179499610327</v>
      </c>
      <c r="D4" s="38">
        <v>7.700044072693335</v>
      </c>
      <c r="E4" s="39">
        <v>6</v>
      </c>
      <c r="F4" s="39" t="s">
        <v>37</v>
      </c>
      <c r="G4" s="37">
        <v>93.62885505527393</v>
      </c>
      <c r="H4" s="38">
        <v>11.836009760922138</v>
      </c>
      <c r="I4" s="39">
        <v>1</v>
      </c>
      <c r="J4" s="39" t="s">
        <v>38</v>
      </c>
      <c r="K4" s="37">
        <v>41.58861753360651</v>
      </c>
      <c r="L4" s="37">
        <v>92.85338272919473</v>
      </c>
    </row>
    <row r="5" spans="1:12" s="40" customFormat="1" ht="25.5" customHeight="1">
      <c r="A5" s="6" t="s">
        <v>39</v>
      </c>
      <c r="B5" s="36">
        <v>126.11111111111111</v>
      </c>
      <c r="C5" s="37">
        <v>223.2561151455027</v>
      </c>
      <c r="D5" s="38">
        <v>8.170858827847916</v>
      </c>
      <c r="E5" s="39">
        <v>3</v>
      </c>
      <c r="F5" s="39" t="s">
        <v>40</v>
      </c>
      <c r="G5" s="37">
        <v>89.51385279590328</v>
      </c>
      <c r="H5" s="38">
        <v>7.197966816063106</v>
      </c>
      <c r="I5" s="39">
        <v>2</v>
      </c>
      <c r="J5" s="39" t="s">
        <v>40</v>
      </c>
      <c r="K5" s="37">
        <v>39.46292699238484</v>
      </c>
      <c r="L5" s="37">
        <v>87.77646449958206</v>
      </c>
    </row>
    <row r="6" spans="1:12" s="40" customFormat="1" ht="25.5" customHeight="1">
      <c r="A6" s="6" t="s">
        <v>41</v>
      </c>
      <c r="B6" s="36">
        <v>126.33333333333333</v>
      </c>
      <c r="C6" s="37">
        <v>220.8403236256614</v>
      </c>
      <c r="D6" s="38">
        <v>7.7756544676944594</v>
      </c>
      <c r="E6" s="39">
        <v>5</v>
      </c>
      <c r="F6" s="39" t="s">
        <v>42</v>
      </c>
      <c r="G6" s="37">
        <v>88.77420015604828</v>
      </c>
      <c r="H6" s="38">
        <v>6.945660472594217</v>
      </c>
      <c r="I6" s="39">
        <v>3</v>
      </c>
      <c r="J6" s="39" t="s">
        <v>42</v>
      </c>
      <c r="K6" s="37">
        <v>39.87913022009049</v>
      </c>
      <c r="L6" s="37">
        <v>91.04611365171554</v>
      </c>
    </row>
    <row r="7" spans="1:12" s="40" customFormat="1" ht="25.5" customHeight="1">
      <c r="A7" s="13" t="s">
        <v>43</v>
      </c>
      <c r="B7" s="36">
        <v>126.33333333333333</v>
      </c>
      <c r="C7" s="37">
        <v>227.1550334366152</v>
      </c>
      <c r="D7" s="38">
        <v>9.254460646711804</v>
      </c>
      <c r="E7" s="39">
        <v>1</v>
      </c>
      <c r="F7" s="39" t="s">
        <v>42</v>
      </c>
      <c r="G7" s="37">
        <v>90.24712080188601</v>
      </c>
      <c r="H7" s="38">
        <v>6.838959495338881</v>
      </c>
      <c r="I7" s="39">
        <v>4</v>
      </c>
      <c r="J7" s="39" t="s">
        <v>37</v>
      </c>
      <c r="K7" s="37">
        <v>39.73881055390934</v>
      </c>
      <c r="L7" s="37">
        <v>88.61475293641455</v>
      </c>
    </row>
    <row r="8" spans="1:12" s="40" customFormat="1" ht="25.5" customHeight="1">
      <c r="A8" s="6" t="s">
        <v>44</v>
      </c>
      <c r="B8" s="36">
        <v>124.88888888888889</v>
      </c>
      <c r="C8" s="37">
        <v>222.3122510078293</v>
      </c>
      <c r="D8" s="38">
        <v>7.093876286571188</v>
      </c>
      <c r="E8" s="39">
        <v>7</v>
      </c>
      <c r="F8" s="39" t="s">
        <v>40</v>
      </c>
      <c r="G8" s="37">
        <v>89.13451341959457</v>
      </c>
      <c r="H8" s="38">
        <v>5.487687082068415</v>
      </c>
      <c r="I8" s="39">
        <v>5</v>
      </c>
      <c r="J8" s="39" t="s">
        <v>40</v>
      </c>
      <c r="K8" s="37">
        <v>39.704606915496406</v>
      </c>
      <c r="L8" s="37">
        <v>92.53496575337513</v>
      </c>
    </row>
    <row r="9" spans="1:12" s="40" customFormat="1" ht="25.5" customHeight="1">
      <c r="A9" s="13" t="s">
        <v>45</v>
      </c>
      <c r="B9" s="36">
        <v>125.33333333333333</v>
      </c>
      <c r="C9" s="37">
        <v>226.58679030391104</v>
      </c>
      <c r="D9" s="38">
        <v>8.431323132008007</v>
      </c>
      <c r="E9" s="39">
        <v>2</v>
      </c>
      <c r="F9" s="39" t="s">
        <v>38</v>
      </c>
      <c r="G9" s="37">
        <v>89.30320321659902</v>
      </c>
      <c r="H9" s="38">
        <v>4.753675614692399</v>
      </c>
      <c r="I9" s="39">
        <v>6</v>
      </c>
      <c r="J9" s="39" t="s">
        <v>42</v>
      </c>
      <c r="K9" s="37">
        <v>39.158283465849934</v>
      </c>
      <c r="L9" s="37">
        <v>91.40292933137417</v>
      </c>
    </row>
    <row r="10" spans="1:12" s="40" customFormat="1" ht="25.5" customHeight="1">
      <c r="A10" s="22" t="s">
        <v>46</v>
      </c>
      <c r="B10" s="36">
        <v>125.55555555555556</v>
      </c>
      <c r="C10" s="37">
        <v>211.88950389153445</v>
      </c>
      <c r="D10" s="38">
        <v>3.5935503824240156</v>
      </c>
      <c r="E10" s="39">
        <v>9</v>
      </c>
      <c r="F10" s="39" t="s">
        <v>47</v>
      </c>
      <c r="G10" s="37">
        <v>86.13107493304301</v>
      </c>
      <c r="H10" s="38">
        <v>4.232665424244519</v>
      </c>
      <c r="I10" s="39">
        <v>7</v>
      </c>
      <c r="J10" s="39" t="s">
        <v>47</v>
      </c>
      <c r="K10" s="37">
        <v>40.24511889059798</v>
      </c>
      <c r="L10" s="37">
        <v>92.31702169842208</v>
      </c>
    </row>
    <row r="11" spans="1:12" s="40" customFormat="1" ht="25.5" customHeight="1">
      <c r="A11" s="13" t="s">
        <v>48</v>
      </c>
      <c r="B11" s="36">
        <v>126.33333333333333</v>
      </c>
      <c r="C11" s="37">
        <v>222.32477461550835</v>
      </c>
      <c r="D11" s="38">
        <v>8.167423937045015</v>
      </c>
      <c r="E11" s="39">
        <v>4</v>
      </c>
      <c r="F11" s="39" t="s">
        <v>37</v>
      </c>
      <c r="G11" s="37">
        <v>86.46553471667514</v>
      </c>
      <c r="H11" s="38">
        <v>3.832640294433687</v>
      </c>
      <c r="I11" s="39">
        <v>8</v>
      </c>
      <c r="J11" s="39" t="s">
        <v>40</v>
      </c>
      <c r="K11" s="37">
        <v>38.78367520062422</v>
      </c>
      <c r="L11" s="37">
        <v>91.20403741390568</v>
      </c>
    </row>
    <row r="12" spans="1:12" s="40" customFormat="1" ht="25.5" customHeight="1">
      <c r="A12" s="6" t="s">
        <v>49</v>
      </c>
      <c r="B12" s="36">
        <v>126.11111111111111</v>
      </c>
      <c r="C12" s="37">
        <v>213.28274195988845</v>
      </c>
      <c r="D12" s="38">
        <v>3.998808024180578</v>
      </c>
      <c r="E12" s="39">
        <v>8</v>
      </c>
      <c r="F12" s="39" t="s">
        <v>42</v>
      </c>
      <c r="G12" s="37">
        <v>85.2501006420423</v>
      </c>
      <c r="H12" s="38">
        <v>2.6274687604973535</v>
      </c>
      <c r="I12" s="39">
        <v>9</v>
      </c>
      <c r="J12" s="39" t="s">
        <v>37</v>
      </c>
      <c r="K12" s="37">
        <v>39.8610379942336</v>
      </c>
      <c r="L12" s="37">
        <v>91.21761711847414</v>
      </c>
    </row>
    <row r="13" spans="1:12" s="45" customFormat="1" ht="25.5" customHeight="1">
      <c r="A13" s="15" t="s">
        <v>50</v>
      </c>
      <c r="B13" s="41">
        <v>123.88888888888889</v>
      </c>
      <c r="C13" s="42">
        <v>207.0242340691227</v>
      </c>
      <c r="D13" s="43">
        <v>-0.00011046750858501042</v>
      </c>
      <c r="E13" s="44">
        <v>11</v>
      </c>
      <c r="F13" s="44"/>
      <c r="G13" s="42">
        <v>84.01641156493511</v>
      </c>
      <c r="H13" s="43">
        <v>-0.0013144362851935654</v>
      </c>
      <c r="I13" s="44">
        <v>10</v>
      </c>
      <c r="J13" s="44"/>
      <c r="K13" s="42">
        <v>40.36315544851915</v>
      </c>
      <c r="L13" s="42">
        <v>82.17396781102167</v>
      </c>
    </row>
    <row r="14" spans="1:12" s="40" customFormat="1" ht="25.5" customHeight="1">
      <c r="A14" s="22" t="s">
        <v>51</v>
      </c>
      <c r="B14" s="36">
        <v>126.22222222222223</v>
      </c>
      <c r="C14" s="37">
        <v>213.2842789588517</v>
      </c>
      <c r="D14" s="38">
        <v>2.829536008973643</v>
      </c>
      <c r="E14" s="39">
        <v>10</v>
      </c>
      <c r="F14" s="39" t="s">
        <v>47</v>
      </c>
      <c r="G14" s="37">
        <v>83.06103151665427</v>
      </c>
      <c r="H14" s="38">
        <v>-1.2935628605507565</v>
      </c>
      <c r="I14" s="39">
        <v>11</v>
      </c>
      <c r="J14" s="39" t="s">
        <v>52</v>
      </c>
      <c r="K14" s="37">
        <v>38.34019116196595</v>
      </c>
      <c r="L14" s="37">
        <v>89.15920732881267</v>
      </c>
    </row>
    <row r="15" spans="1:12" s="40" customFormat="1" ht="25.5" customHeight="1">
      <c r="A15" s="6" t="s">
        <v>53</v>
      </c>
      <c r="B15" s="36">
        <v>125.22222222222223</v>
      </c>
      <c r="C15" s="37">
        <v>203.88950496739596</v>
      </c>
      <c r="D15" s="38">
        <v>-0.5232206391109551</v>
      </c>
      <c r="E15" s="39">
        <v>12</v>
      </c>
      <c r="F15" s="39" t="s">
        <v>47</v>
      </c>
      <c r="G15" s="37">
        <v>81.77298085180256</v>
      </c>
      <c r="H15" s="38">
        <v>-1.5897672763232507</v>
      </c>
      <c r="I15" s="39">
        <v>12</v>
      </c>
      <c r="J15" s="39" t="s">
        <v>47</v>
      </c>
      <c r="K15" s="37">
        <v>39.90106571738802</v>
      </c>
      <c r="L15" s="37">
        <v>88.72996359864082</v>
      </c>
    </row>
  </sheetData>
  <mergeCells count="7">
    <mergeCell ref="A1:L1"/>
    <mergeCell ref="A2:A3"/>
    <mergeCell ref="B2:B3"/>
    <mergeCell ref="C2:F2"/>
    <mergeCell ref="G2:J2"/>
    <mergeCell ref="K2:K3"/>
    <mergeCell ref="L2:L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8"/>
  <sheetViews>
    <sheetView workbookViewId="0" topLeftCell="A22">
      <selection activeCell="X10" sqref="X10"/>
    </sheetView>
  </sheetViews>
  <sheetFormatPr defaultColWidth="9.00390625" defaultRowHeight="14.25"/>
  <cols>
    <col min="1" max="1" width="10.50390625" style="31" customWidth="1"/>
    <col min="2" max="2" width="6.875" style="31" customWidth="1"/>
    <col min="3" max="3" width="7.50390625" style="30" customWidth="1"/>
    <col min="4" max="4" width="4.75390625" style="54" customWidth="1"/>
    <col min="5" max="5" width="7.625" style="54" customWidth="1"/>
    <col min="6" max="6" width="7.25390625" style="31" customWidth="1"/>
    <col min="7" max="7" width="6.875" style="30" customWidth="1"/>
    <col min="8" max="8" width="5.875" style="56" customWidth="1"/>
    <col min="9" max="9" width="7.00390625" style="56" customWidth="1"/>
    <col min="10" max="10" width="6.25390625" style="31" customWidth="1"/>
    <col min="11" max="11" width="7.375" style="30" customWidth="1"/>
    <col min="12" max="12" width="5.125" style="56" customWidth="1"/>
    <col min="13" max="13" width="6.75390625" style="56" customWidth="1"/>
    <col min="14" max="14" width="5.625" style="56" customWidth="1"/>
    <col min="15" max="15" width="6.00390625" style="31" customWidth="1"/>
    <col min="16" max="16" width="7.25390625" style="30" customWidth="1"/>
    <col min="17" max="17" width="5.00390625" style="56" customWidth="1"/>
    <col min="18" max="18" width="7.625" style="56" customWidth="1"/>
    <col min="19" max="19" width="6.00390625" style="55" customWidth="1"/>
    <col min="20" max="20" width="5.625" style="31" customWidth="1"/>
    <col min="21" max="16384" width="9.00390625" style="31" customWidth="1"/>
  </cols>
  <sheetData>
    <row r="1" spans="1:20" ht="19.5" customHeight="1">
      <c r="A1" s="98" t="s">
        <v>143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1:20" ht="24.75" customHeight="1">
      <c r="A2" s="94" t="s">
        <v>61</v>
      </c>
      <c r="B2" s="86" t="s">
        <v>62</v>
      </c>
      <c r="C2" s="87"/>
      <c r="D2" s="87"/>
      <c r="E2" s="88"/>
      <c r="F2" s="86" t="s">
        <v>56</v>
      </c>
      <c r="G2" s="87"/>
      <c r="H2" s="87"/>
      <c r="I2" s="88"/>
      <c r="J2" s="86" t="s">
        <v>118</v>
      </c>
      <c r="K2" s="87"/>
      <c r="L2" s="87"/>
      <c r="M2" s="87"/>
      <c r="N2" s="88"/>
      <c r="O2" s="86" t="s">
        <v>119</v>
      </c>
      <c r="P2" s="87"/>
      <c r="Q2" s="87"/>
      <c r="R2" s="88"/>
      <c r="S2" s="89" t="s">
        <v>54</v>
      </c>
      <c r="T2" s="90" t="s">
        <v>55</v>
      </c>
    </row>
    <row r="3" spans="1:20" ht="30" customHeight="1">
      <c r="A3" s="95"/>
      <c r="B3" s="47" t="s">
        <v>64</v>
      </c>
      <c r="C3" s="48" t="s">
        <v>82</v>
      </c>
      <c r="D3" s="46" t="s">
        <v>65</v>
      </c>
      <c r="E3" s="46" t="s">
        <v>10</v>
      </c>
      <c r="F3" s="47" t="s">
        <v>64</v>
      </c>
      <c r="G3" s="48" t="s">
        <v>82</v>
      </c>
      <c r="H3" s="49" t="s">
        <v>65</v>
      </c>
      <c r="I3" s="46" t="s">
        <v>10</v>
      </c>
      <c r="J3" s="47" t="s">
        <v>64</v>
      </c>
      <c r="K3" s="48" t="s">
        <v>82</v>
      </c>
      <c r="L3" s="49" t="s">
        <v>65</v>
      </c>
      <c r="M3" s="46" t="s">
        <v>10</v>
      </c>
      <c r="N3" s="46" t="s">
        <v>66</v>
      </c>
      <c r="O3" s="47" t="s">
        <v>64</v>
      </c>
      <c r="P3" s="48" t="s">
        <v>82</v>
      </c>
      <c r="Q3" s="49" t="s">
        <v>65</v>
      </c>
      <c r="R3" s="46" t="s">
        <v>10</v>
      </c>
      <c r="S3" s="89"/>
      <c r="T3" s="91"/>
    </row>
    <row r="4" spans="1:20" s="102" customFormat="1" ht="24.75" customHeight="1">
      <c r="A4" s="99" t="s">
        <v>120</v>
      </c>
      <c r="B4" s="100">
        <v>257.90857379629625</v>
      </c>
      <c r="C4" s="101">
        <f aca="true" t="shared" si="0" ref="C4:C19">(B4/240.91-1)*100</f>
        <v>7.055985138141319</v>
      </c>
      <c r="D4" s="51">
        <v>1</v>
      </c>
      <c r="E4" s="51" t="s">
        <v>38</v>
      </c>
      <c r="F4" s="100">
        <v>239.6821370964712</v>
      </c>
      <c r="G4" s="101">
        <f aca="true" t="shared" si="1" ref="G4:G19">(F4/210.85-1)*100</f>
        <v>13.67424097532426</v>
      </c>
      <c r="H4" s="51">
        <v>2</v>
      </c>
      <c r="I4" s="51" t="s">
        <v>38</v>
      </c>
      <c r="J4" s="100">
        <v>105.56487192267792</v>
      </c>
      <c r="K4" s="101">
        <f aca="true" t="shared" si="2" ref="K4:K19">(J4/94.585-1)*100</f>
        <v>11.608470605992416</v>
      </c>
      <c r="L4" s="51">
        <v>1</v>
      </c>
      <c r="M4" s="51" t="s">
        <v>38</v>
      </c>
      <c r="N4" s="51" t="s">
        <v>58</v>
      </c>
      <c r="O4" s="100">
        <v>98.15886391348279</v>
      </c>
      <c r="P4" s="101">
        <f aca="true" t="shared" si="3" ref="P4:P19">(O4/82.946-1)*100</f>
        <v>18.340684196323863</v>
      </c>
      <c r="Q4" s="51">
        <v>1</v>
      </c>
      <c r="R4" s="51" t="s">
        <v>42</v>
      </c>
      <c r="S4" s="100">
        <v>40.93161512027492</v>
      </c>
      <c r="T4" s="100">
        <v>92.98084748791251</v>
      </c>
    </row>
    <row r="5" spans="1:20" s="102" customFormat="1" ht="24.75" customHeight="1">
      <c r="A5" s="99" t="s">
        <v>121</v>
      </c>
      <c r="B5" s="100">
        <v>257.1897971185185</v>
      </c>
      <c r="C5" s="101">
        <f t="shared" si="0"/>
        <v>6.757626133626049</v>
      </c>
      <c r="D5" s="51">
        <v>2</v>
      </c>
      <c r="E5" s="51" t="s">
        <v>42</v>
      </c>
      <c r="F5" s="100">
        <v>240.5567529046791</v>
      </c>
      <c r="G5" s="101">
        <f t="shared" si="1"/>
        <v>14.089045721925109</v>
      </c>
      <c r="H5" s="51">
        <v>1</v>
      </c>
      <c r="I5" s="51" t="s">
        <v>37</v>
      </c>
      <c r="J5" s="100">
        <v>103.22870112004156</v>
      </c>
      <c r="K5" s="101">
        <f t="shared" si="2"/>
        <v>9.138553808787409</v>
      </c>
      <c r="L5" s="51">
        <v>2</v>
      </c>
      <c r="M5" s="51" t="s">
        <v>42</v>
      </c>
      <c r="N5" s="51" t="s">
        <v>58</v>
      </c>
      <c r="O5" s="100">
        <v>96.63601835859522</v>
      </c>
      <c r="P5" s="101">
        <f t="shared" si="3"/>
        <v>16.5047360434442</v>
      </c>
      <c r="Q5" s="51">
        <v>2</v>
      </c>
      <c r="R5" s="51" t="s">
        <v>40</v>
      </c>
      <c r="S5" s="100">
        <v>40.23760022909508</v>
      </c>
      <c r="T5" s="100">
        <v>93.83514320671048</v>
      </c>
    </row>
    <row r="6" spans="1:20" s="102" customFormat="1" ht="24.75" customHeight="1">
      <c r="A6" s="99" t="s">
        <v>122</v>
      </c>
      <c r="B6" s="100">
        <v>249.98336274074074</v>
      </c>
      <c r="C6" s="101">
        <f t="shared" si="0"/>
        <v>3.766287302619542</v>
      </c>
      <c r="D6" s="51">
        <v>3</v>
      </c>
      <c r="E6" s="51" t="s">
        <v>42</v>
      </c>
      <c r="F6" s="100">
        <v>218.50613950767655</v>
      </c>
      <c r="G6" s="101">
        <f t="shared" si="1"/>
        <v>3.6310834753030763</v>
      </c>
      <c r="H6" s="51">
        <v>6</v>
      </c>
      <c r="I6" s="51" t="s">
        <v>37</v>
      </c>
      <c r="J6" s="100">
        <v>100.76547882260007</v>
      </c>
      <c r="K6" s="101">
        <f t="shared" si="2"/>
        <v>6.534311806946214</v>
      </c>
      <c r="L6" s="51">
        <v>3</v>
      </c>
      <c r="M6" s="51" t="s">
        <v>38</v>
      </c>
      <c r="N6" s="51" t="s">
        <v>58</v>
      </c>
      <c r="O6" s="100">
        <v>88.28759736912828</v>
      </c>
      <c r="P6" s="101">
        <f t="shared" si="3"/>
        <v>6.439849262325215</v>
      </c>
      <c r="Q6" s="51">
        <v>4</v>
      </c>
      <c r="R6" s="51" t="s">
        <v>42</v>
      </c>
      <c r="S6" s="100">
        <v>40.35936426116839</v>
      </c>
      <c r="T6" s="100">
        <v>87.4665151859509</v>
      </c>
    </row>
    <row r="7" spans="1:20" s="102" customFormat="1" ht="24.75" customHeight="1">
      <c r="A7" s="99" t="s">
        <v>123</v>
      </c>
      <c r="B7" s="100">
        <v>248.6864583925926</v>
      </c>
      <c r="C7" s="101">
        <f t="shared" si="0"/>
        <v>3.2279516801264396</v>
      </c>
      <c r="D7" s="51">
        <v>5</v>
      </c>
      <c r="E7" s="51" t="s">
        <v>42</v>
      </c>
      <c r="F7" s="100">
        <v>223.48734372435595</v>
      </c>
      <c r="G7" s="101">
        <f t="shared" si="1"/>
        <v>5.9935232271074</v>
      </c>
      <c r="H7" s="51">
        <v>3</v>
      </c>
      <c r="I7" s="51" t="s">
        <v>42</v>
      </c>
      <c r="J7" s="100">
        <v>100.06454295058911</v>
      </c>
      <c r="K7" s="101">
        <f t="shared" si="2"/>
        <v>5.793247291419479</v>
      </c>
      <c r="L7" s="51">
        <v>4</v>
      </c>
      <c r="M7" s="51" t="s">
        <v>42</v>
      </c>
      <c r="N7" s="51" t="s">
        <v>58</v>
      </c>
      <c r="O7" s="100">
        <v>90.22114025596446</v>
      </c>
      <c r="P7" s="101">
        <f t="shared" si="3"/>
        <v>8.770935615900054</v>
      </c>
      <c r="Q7" s="51">
        <v>3</v>
      </c>
      <c r="R7" s="51" t="s">
        <v>42</v>
      </c>
      <c r="S7" s="100">
        <v>40.133075601374564</v>
      </c>
      <c r="T7" s="100">
        <v>89.75933116690663</v>
      </c>
    </row>
    <row r="8" spans="1:20" s="102" customFormat="1" ht="24.75" customHeight="1">
      <c r="A8" s="103" t="s">
        <v>124</v>
      </c>
      <c r="B8" s="100">
        <v>246.69666755</v>
      </c>
      <c r="C8" s="101">
        <f t="shared" si="0"/>
        <v>2.4020038811174205</v>
      </c>
      <c r="D8" s="51">
        <v>6</v>
      </c>
      <c r="E8" s="51" t="s">
        <v>40</v>
      </c>
      <c r="F8" s="100">
        <v>213.66908015617653</v>
      </c>
      <c r="G8" s="101">
        <f t="shared" si="1"/>
        <v>1.3370074252675002</v>
      </c>
      <c r="H8" s="51">
        <v>10</v>
      </c>
      <c r="I8" s="51" t="s">
        <v>40</v>
      </c>
      <c r="J8" s="100">
        <v>99.10701502281273</v>
      </c>
      <c r="K8" s="101">
        <f t="shared" si="2"/>
        <v>4.780900801197596</v>
      </c>
      <c r="L8" s="51">
        <v>5</v>
      </c>
      <c r="M8" s="51" t="s">
        <v>40</v>
      </c>
      <c r="N8" s="51" t="s">
        <v>58</v>
      </c>
      <c r="O8" s="100">
        <v>85.99238342021577</v>
      </c>
      <c r="P8" s="101">
        <f t="shared" si="3"/>
        <v>3.6727309577505585</v>
      </c>
      <c r="Q8" s="51">
        <v>7</v>
      </c>
      <c r="R8" s="51" t="s">
        <v>37</v>
      </c>
      <c r="S8" s="100">
        <v>40.273963344788086</v>
      </c>
      <c r="T8" s="100">
        <v>86.92656040217946</v>
      </c>
    </row>
    <row r="9" spans="1:20" s="102" customFormat="1" ht="24.75" customHeight="1">
      <c r="A9" s="103" t="s">
        <v>59</v>
      </c>
      <c r="B9" s="100">
        <v>245.9802860537037</v>
      </c>
      <c r="C9" s="101">
        <f t="shared" si="0"/>
        <v>2.1046390991257047</v>
      </c>
      <c r="D9" s="51">
        <v>7</v>
      </c>
      <c r="E9" s="51" t="s">
        <v>37</v>
      </c>
      <c r="F9" s="100">
        <v>215.8598339674347</v>
      </c>
      <c r="G9" s="101">
        <f t="shared" si="1"/>
        <v>2.376018006845948</v>
      </c>
      <c r="H9" s="51">
        <v>8</v>
      </c>
      <c r="I9" s="51" t="s">
        <v>37</v>
      </c>
      <c r="J9" s="100">
        <v>97.90287629050395</v>
      </c>
      <c r="K9" s="101">
        <f t="shared" si="2"/>
        <v>3.5078250150700097</v>
      </c>
      <c r="L9" s="51">
        <v>6</v>
      </c>
      <c r="M9" s="51" t="s">
        <v>37</v>
      </c>
      <c r="N9" s="51" t="s">
        <v>69</v>
      </c>
      <c r="O9" s="100">
        <v>86.01328384849346</v>
      </c>
      <c r="P9" s="101">
        <f t="shared" si="3"/>
        <v>3.6979285902797754</v>
      </c>
      <c r="Q9" s="51">
        <v>6</v>
      </c>
      <c r="R9" s="51" t="s">
        <v>37</v>
      </c>
      <c r="S9" s="100">
        <v>39.73786368843069</v>
      </c>
      <c r="T9" s="100">
        <v>87.72415756407518</v>
      </c>
    </row>
    <row r="10" spans="1:20" s="102" customFormat="1" ht="24.75" customHeight="1">
      <c r="A10" s="99" t="s">
        <v>125</v>
      </c>
      <c r="B10" s="100">
        <v>249.92638458333334</v>
      </c>
      <c r="C10" s="101">
        <f t="shared" si="0"/>
        <v>3.742636081247497</v>
      </c>
      <c r="D10" s="51">
        <v>4</v>
      </c>
      <c r="E10" s="51" t="s">
        <v>40</v>
      </c>
      <c r="F10" s="100">
        <v>218.5681160430175</v>
      </c>
      <c r="G10" s="101">
        <f t="shared" si="1"/>
        <v>3.6604771368354383</v>
      </c>
      <c r="H10" s="51">
        <v>5</v>
      </c>
      <c r="I10" s="51" t="s">
        <v>37</v>
      </c>
      <c r="J10" s="100">
        <v>96.42817396463616</v>
      </c>
      <c r="K10" s="101">
        <f t="shared" si="2"/>
        <v>1.9486958446224723</v>
      </c>
      <c r="L10" s="51">
        <v>7</v>
      </c>
      <c r="M10" s="51" t="s">
        <v>52</v>
      </c>
      <c r="N10" s="51"/>
      <c r="O10" s="100">
        <v>84.47310465123344</v>
      </c>
      <c r="P10" s="101">
        <f t="shared" si="3"/>
        <v>1.8410829349618352</v>
      </c>
      <c r="Q10" s="51">
        <v>8</v>
      </c>
      <c r="R10" s="51" t="s">
        <v>47</v>
      </c>
      <c r="S10" s="100">
        <v>38.57455899198166</v>
      </c>
      <c r="T10" s="100">
        <v>87.26220141457739</v>
      </c>
    </row>
    <row r="11" spans="1:20" s="107" customFormat="1" ht="24.75" customHeight="1">
      <c r="A11" s="104" t="s">
        <v>126</v>
      </c>
      <c r="B11" s="105">
        <v>240.90654855648148</v>
      </c>
      <c r="C11" s="106">
        <f t="shared" si="0"/>
        <v>-0.0014326692617583348</v>
      </c>
      <c r="D11" s="53">
        <v>8</v>
      </c>
      <c r="E11" s="53"/>
      <c r="F11" s="105">
        <v>210.85200773045108</v>
      </c>
      <c r="G11" s="106">
        <f t="shared" si="1"/>
        <v>0.0009522079445600795</v>
      </c>
      <c r="H11" s="53">
        <v>12</v>
      </c>
      <c r="I11" s="53"/>
      <c r="J11" s="105">
        <v>94.58512394302764</v>
      </c>
      <c r="K11" s="106">
        <f t="shared" si="2"/>
        <v>0.00013103877745113124</v>
      </c>
      <c r="L11" s="53">
        <v>8</v>
      </c>
      <c r="M11" s="53"/>
      <c r="N11" s="53"/>
      <c r="O11" s="105">
        <v>82.94634385451252</v>
      </c>
      <c r="P11" s="106">
        <f t="shared" si="3"/>
        <v>0.00041455225390230055</v>
      </c>
      <c r="Q11" s="53">
        <v>10</v>
      </c>
      <c r="R11" s="53"/>
      <c r="S11" s="105">
        <v>39.23572164948454</v>
      </c>
      <c r="T11" s="105">
        <v>87.56919331139518</v>
      </c>
    </row>
    <row r="12" spans="1:20" s="102" customFormat="1" ht="24.75" customHeight="1">
      <c r="A12" s="99" t="s">
        <v>127</v>
      </c>
      <c r="B12" s="100">
        <v>234.24920570185188</v>
      </c>
      <c r="C12" s="101">
        <f t="shared" si="0"/>
        <v>-2.764847577164964</v>
      </c>
      <c r="D12" s="51">
        <v>14</v>
      </c>
      <c r="E12" s="51" t="s">
        <v>128</v>
      </c>
      <c r="F12" s="100">
        <v>218.9610941243777</v>
      </c>
      <c r="G12" s="101">
        <f t="shared" si="1"/>
        <v>3.846855169256669</v>
      </c>
      <c r="H12" s="51">
        <v>4</v>
      </c>
      <c r="I12" s="51" t="s">
        <v>40</v>
      </c>
      <c r="J12" s="100">
        <v>94.16146440012925</v>
      </c>
      <c r="K12" s="101">
        <f t="shared" si="2"/>
        <v>-0.4477830521443682</v>
      </c>
      <c r="L12" s="51">
        <v>9</v>
      </c>
      <c r="M12" s="51" t="s">
        <v>52</v>
      </c>
      <c r="N12" s="51"/>
      <c r="O12" s="100">
        <v>88.17552010405404</v>
      </c>
      <c r="P12" s="101">
        <f t="shared" si="3"/>
        <v>6.304728502946544</v>
      </c>
      <c r="Q12" s="51">
        <v>5</v>
      </c>
      <c r="R12" s="51" t="s">
        <v>40</v>
      </c>
      <c r="S12" s="100">
        <v>40.40412371134021</v>
      </c>
      <c r="T12" s="100">
        <v>93.57536703217754</v>
      </c>
    </row>
    <row r="13" spans="1:20" s="102" customFormat="1" ht="24.75" customHeight="1">
      <c r="A13" s="99" t="s">
        <v>129</v>
      </c>
      <c r="B13" s="100">
        <v>240.1626865462963</v>
      </c>
      <c r="C13" s="101">
        <f t="shared" si="0"/>
        <v>-0.31020441397355825</v>
      </c>
      <c r="D13" s="51">
        <v>9</v>
      </c>
      <c r="E13" s="51" t="s">
        <v>47</v>
      </c>
      <c r="F13" s="100">
        <v>213.3950304684539</v>
      </c>
      <c r="G13" s="101">
        <f t="shared" si="1"/>
        <v>1.2070336582660213</v>
      </c>
      <c r="H13" s="51">
        <v>11</v>
      </c>
      <c r="I13" s="51" t="s">
        <v>47</v>
      </c>
      <c r="J13" s="100">
        <v>93.52172455041121</v>
      </c>
      <c r="K13" s="101">
        <f t="shared" si="2"/>
        <v>-1.1241480674407</v>
      </c>
      <c r="L13" s="51">
        <v>10</v>
      </c>
      <c r="M13" s="51" t="s">
        <v>47</v>
      </c>
      <c r="N13" s="51"/>
      <c r="O13" s="100">
        <v>83.27670290019432</v>
      </c>
      <c r="P13" s="101">
        <f t="shared" si="3"/>
        <v>0.3986966221328547</v>
      </c>
      <c r="Q13" s="51">
        <v>9</v>
      </c>
      <c r="R13" s="51" t="s">
        <v>40</v>
      </c>
      <c r="S13" s="100">
        <v>38.940383734249714</v>
      </c>
      <c r="T13" s="100">
        <v>88.8856256219159</v>
      </c>
    </row>
    <row r="14" spans="1:20" s="102" customFormat="1" ht="24.75" customHeight="1">
      <c r="A14" s="99" t="s">
        <v>130</v>
      </c>
      <c r="B14" s="100">
        <v>236.18336413333338</v>
      </c>
      <c r="C14" s="101">
        <f t="shared" si="0"/>
        <v>-1.9619923899658054</v>
      </c>
      <c r="D14" s="51">
        <v>12</v>
      </c>
      <c r="E14" s="51" t="s">
        <v>52</v>
      </c>
      <c r="F14" s="100">
        <v>198.7652605731911</v>
      </c>
      <c r="G14" s="101">
        <f t="shared" si="1"/>
        <v>-5.731439140056382</v>
      </c>
      <c r="H14" s="51">
        <v>13</v>
      </c>
      <c r="I14" s="51" t="s">
        <v>131</v>
      </c>
      <c r="J14" s="100">
        <v>91.71882401826635</v>
      </c>
      <c r="K14" s="101">
        <f t="shared" si="2"/>
        <v>-3.0302648218360706</v>
      </c>
      <c r="L14" s="51">
        <v>11</v>
      </c>
      <c r="M14" s="51" t="s">
        <v>40</v>
      </c>
      <c r="N14" s="51"/>
      <c r="O14" s="100">
        <v>77.42581423024723</v>
      </c>
      <c r="P14" s="101">
        <f t="shared" si="3"/>
        <v>-6.65515608920596</v>
      </c>
      <c r="Q14" s="51">
        <v>13</v>
      </c>
      <c r="R14" s="51" t="s">
        <v>131</v>
      </c>
      <c r="S14" s="100">
        <v>38.6965406643757</v>
      </c>
      <c r="T14" s="100">
        <v>83.86948236267185</v>
      </c>
    </row>
    <row r="15" spans="1:20" s="102" customFormat="1" ht="24.75" customHeight="1">
      <c r="A15" s="99" t="s">
        <v>132</v>
      </c>
      <c r="B15" s="100">
        <v>239.63054882962967</v>
      </c>
      <c r="C15" s="101">
        <f t="shared" si="0"/>
        <v>-0.5310909345275561</v>
      </c>
      <c r="D15" s="51">
        <v>11</v>
      </c>
      <c r="E15" s="51" t="s">
        <v>128</v>
      </c>
      <c r="F15" s="100">
        <v>214.6812271863613</v>
      </c>
      <c r="G15" s="101">
        <f t="shared" si="1"/>
        <v>1.817039215727445</v>
      </c>
      <c r="H15" s="51">
        <v>9</v>
      </c>
      <c r="I15" s="51" t="s">
        <v>47</v>
      </c>
      <c r="J15" s="100">
        <v>91.103448983139</v>
      </c>
      <c r="K15" s="101">
        <f t="shared" si="2"/>
        <v>-3.680870134652414</v>
      </c>
      <c r="L15" s="51">
        <v>12</v>
      </c>
      <c r="M15" s="51" t="s">
        <v>128</v>
      </c>
      <c r="N15" s="51" t="s">
        <v>69</v>
      </c>
      <c r="O15" s="100">
        <v>81.76377917288609</v>
      </c>
      <c r="P15" s="101">
        <f t="shared" si="3"/>
        <v>-1.425289739244695</v>
      </c>
      <c r="Q15" s="51">
        <v>11</v>
      </c>
      <c r="R15" s="51" t="s">
        <v>128</v>
      </c>
      <c r="S15" s="100">
        <v>37.940939289805264</v>
      </c>
      <c r="T15" s="100">
        <v>89.64486176312433</v>
      </c>
    </row>
    <row r="16" spans="1:20" s="102" customFormat="1" ht="24.75" customHeight="1">
      <c r="A16" s="99" t="s">
        <v>133</v>
      </c>
      <c r="B16" s="100">
        <v>227.99631282592594</v>
      </c>
      <c r="C16" s="101">
        <f t="shared" si="0"/>
        <v>-5.360378221773299</v>
      </c>
      <c r="D16" s="51">
        <v>15</v>
      </c>
      <c r="E16" s="51" t="s">
        <v>134</v>
      </c>
      <c r="F16" s="100">
        <v>190.22727596101439</v>
      </c>
      <c r="G16" s="101">
        <f t="shared" si="1"/>
        <v>-9.780756006158697</v>
      </c>
      <c r="H16" s="51">
        <v>15</v>
      </c>
      <c r="I16" s="51" t="s">
        <v>131</v>
      </c>
      <c r="J16" s="100">
        <v>88.96754634919508</v>
      </c>
      <c r="K16" s="101">
        <f t="shared" si="2"/>
        <v>-5.939053391980675</v>
      </c>
      <c r="L16" s="51">
        <v>13</v>
      </c>
      <c r="M16" s="51" t="s">
        <v>135</v>
      </c>
      <c r="N16" s="51" t="s">
        <v>58</v>
      </c>
      <c r="O16" s="100">
        <v>74.43612166982739</v>
      </c>
      <c r="P16" s="101">
        <f t="shared" si="3"/>
        <v>-10.259540339706085</v>
      </c>
      <c r="Q16" s="51">
        <v>15</v>
      </c>
      <c r="R16" s="51" t="s">
        <v>134</v>
      </c>
      <c r="S16" s="100">
        <v>38.96121993127148</v>
      </c>
      <c r="T16" s="100">
        <v>83.26904864524391</v>
      </c>
    </row>
    <row r="17" spans="1:20" s="102" customFormat="1" ht="24.75" customHeight="1">
      <c r="A17" s="99" t="s">
        <v>136</v>
      </c>
      <c r="B17" s="100">
        <v>239.94582385185186</v>
      </c>
      <c r="C17" s="101">
        <f t="shared" si="0"/>
        <v>-0.40022255122167394</v>
      </c>
      <c r="D17" s="51">
        <v>10</v>
      </c>
      <c r="E17" s="51" t="s">
        <v>47</v>
      </c>
      <c r="F17" s="100">
        <v>216.06847895463864</v>
      </c>
      <c r="G17" s="101">
        <f t="shared" si="1"/>
        <v>2.4749722336441238</v>
      </c>
      <c r="H17" s="51">
        <v>7</v>
      </c>
      <c r="I17" s="51" t="s">
        <v>40</v>
      </c>
      <c r="J17" s="100">
        <v>88.31001490833829</v>
      </c>
      <c r="K17" s="101">
        <f t="shared" si="2"/>
        <v>-6.634228568654333</v>
      </c>
      <c r="L17" s="51">
        <v>14</v>
      </c>
      <c r="M17" s="51" t="s">
        <v>134</v>
      </c>
      <c r="N17" s="51" t="s">
        <v>58</v>
      </c>
      <c r="O17" s="100">
        <v>79.78050189483504</v>
      </c>
      <c r="P17" s="101">
        <f t="shared" si="3"/>
        <v>-3.8163360561871085</v>
      </c>
      <c r="Q17" s="51">
        <v>12</v>
      </c>
      <c r="R17" s="51" t="s">
        <v>52</v>
      </c>
      <c r="S17" s="100">
        <v>36.86281786941581</v>
      </c>
      <c r="T17" s="100">
        <v>89.8026776718624</v>
      </c>
    </row>
    <row r="18" spans="1:20" s="102" customFormat="1" ht="24.75" customHeight="1">
      <c r="A18" s="99" t="s">
        <v>137</v>
      </c>
      <c r="B18" s="100">
        <v>234.6404227925926</v>
      </c>
      <c r="C18" s="101">
        <f t="shared" si="0"/>
        <v>-2.6024561900325427</v>
      </c>
      <c r="D18" s="51">
        <v>13</v>
      </c>
      <c r="E18" s="51" t="s">
        <v>52</v>
      </c>
      <c r="F18" s="100">
        <v>197.12376614562203</v>
      </c>
      <c r="G18" s="101">
        <f t="shared" si="1"/>
        <v>-6.5099520295840545</v>
      </c>
      <c r="H18" s="51">
        <v>14</v>
      </c>
      <c r="I18" s="51" t="s">
        <v>131</v>
      </c>
      <c r="J18" s="100">
        <v>88.12228298415619</v>
      </c>
      <c r="K18" s="101">
        <f t="shared" si="2"/>
        <v>-6.832708162862833</v>
      </c>
      <c r="L18" s="51">
        <v>15</v>
      </c>
      <c r="M18" s="51" t="s">
        <v>52</v>
      </c>
      <c r="N18" s="51" t="s">
        <v>58</v>
      </c>
      <c r="O18" s="100">
        <v>74.45139784828007</v>
      </c>
      <c r="P18" s="101">
        <f t="shared" si="3"/>
        <v>-10.241123323270473</v>
      </c>
      <c r="Q18" s="51">
        <v>14</v>
      </c>
      <c r="R18" s="51" t="s">
        <v>131</v>
      </c>
      <c r="S18" s="100">
        <v>37.52828751431844</v>
      </c>
      <c r="T18" s="100">
        <v>83.98044501640612</v>
      </c>
    </row>
    <row r="19" spans="1:20" s="102" customFormat="1" ht="24.75" customHeight="1">
      <c r="A19" s="99" t="s">
        <v>60</v>
      </c>
      <c r="B19" s="100">
        <v>211.7165853</v>
      </c>
      <c r="C19" s="101">
        <f t="shared" si="0"/>
        <v>-12.117975468017105</v>
      </c>
      <c r="D19" s="51">
        <v>16</v>
      </c>
      <c r="E19" s="51" t="s">
        <v>135</v>
      </c>
      <c r="F19" s="100">
        <v>176.2170349457316</v>
      </c>
      <c r="G19" s="101">
        <f t="shared" si="1"/>
        <v>-16.425404341602277</v>
      </c>
      <c r="H19" s="51">
        <v>16</v>
      </c>
      <c r="I19" s="51" t="s">
        <v>135</v>
      </c>
      <c r="J19" s="100">
        <v>81.90273927980553</v>
      </c>
      <c r="K19" s="101">
        <f t="shared" si="2"/>
        <v>-13.408321319653716</v>
      </c>
      <c r="L19" s="51">
        <v>16</v>
      </c>
      <c r="M19" s="51" t="s">
        <v>135</v>
      </c>
      <c r="N19" s="51" t="s">
        <v>58</v>
      </c>
      <c r="O19" s="100">
        <v>68.28988743799918</v>
      </c>
      <c r="P19" s="101">
        <f t="shared" si="3"/>
        <v>-17.6694627372035</v>
      </c>
      <c r="Q19" s="51">
        <v>16</v>
      </c>
      <c r="R19" s="51" t="s">
        <v>135</v>
      </c>
      <c r="S19" s="100">
        <v>38.653739977090495</v>
      </c>
      <c r="T19" s="100">
        <v>83.35807645412143</v>
      </c>
    </row>
    <row r="21" spans="1:20" s="112" customFormat="1" ht="19.5" customHeight="1">
      <c r="A21" s="111" t="s">
        <v>144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</row>
    <row r="22" spans="1:20" ht="24.75" customHeight="1">
      <c r="A22" s="92" t="s">
        <v>61</v>
      </c>
      <c r="B22" s="93" t="s">
        <v>62</v>
      </c>
      <c r="C22" s="93"/>
      <c r="D22" s="93"/>
      <c r="E22" s="93"/>
      <c r="F22" s="93" t="s">
        <v>56</v>
      </c>
      <c r="G22" s="93"/>
      <c r="H22" s="93"/>
      <c r="I22" s="93"/>
      <c r="J22" s="93" t="s">
        <v>63</v>
      </c>
      <c r="K22" s="93"/>
      <c r="L22" s="93"/>
      <c r="M22" s="93"/>
      <c r="N22" s="93"/>
      <c r="O22" s="93" t="s">
        <v>57</v>
      </c>
      <c r="P22" s="93"/>
      <c r="Q22" s="93"/>
      <c r="R22" s="93"/>
      <c r="S22" s="89" t="s">
        <v>54</v>
      </c>
      <c r="T22" s="93" t="s">
        <v>55</v>
      </c>
    </row>
    <row r="23" spans="1:20" ht="34.5" customHeight="1">
      <c r="A23" s="92"/>
      <c r="B23" s="47" t="s">
        <v>64</v>
      </c>
      <c r="C23" s="113" t="s">
        <v>142</v>
      </c>
      <c r="D23" s="49" t="s">
        <v>65</v>
      </c>
      <c r="E23" s="47" t="s">
        <v>10</v>
      </c>
      <c r="F23" s="47" t="s">
        <v>64</v>
      </c>
      <c r="G23" s="113" t="s">
        <v>142</v>
      </c>
      <c r="H23" s="49" t="s">
        <v>65</v>
      </c>
      <c r="I23" s="47" t="s">
        <v>10</v>
      </c>
      <c r="J23" s="47" t="s">
        <v>64</v>
      </c>
      <c r="K23" s="113" t="s">
        <v>142</v>
      </c>
      <c r="L23" s="49" t="s">
        <v>65</v>
      </c>
      <c r="M23" s="47" t="s">
        <v>10</v>
      </c>
      <c r="N23" s="49" t="s">
        <v>66</v>
      </c>
      <c r="O23" s="47" t="s">
        <v>64</v>
      </c>
      <c r="P23" s="113" t="s">
        <v>142</v>
      </c>
      <c r="Q23" s="49" t="s">
        <v>65</v>
      </c>
      <c r="R23" s="47" t="s">
        <v>10</v>
      </c>
      <c r="S23" s="89"/>
      <c r="T23" s="93"/>
    </row>
    <row r="24" spans="1:20" s="12" customFormat="1" ht="25.5" customHeight="1">
      <c r="A24" s="5" t="s">
        <v>71</v>
      </c>
      <c r="B24" s="108">
        <v>264.8153234375</v>
      </c>
      <c r="C24" s="9">
        <f aca="true" t="shared" si="4" ref="C24:C38">(B24/244.66-1)*100</f>
        <v>8.238095086037767</v>
      </c>
      <c r="D24" s="22">
        <v>1</v>
      </c>
      <c r="E24" s="22" t="s">
        <v>138</v>
      </c>
      <c r="F24" s="108">
        <v>239.01219734929683</v>
      </c>
      <c r="G24" s="9">
        <f aca="true" t="shared" si="5" ref="G24:G38">(F24/209.219-1)*100</f>
        <v>14.240196803013516</v>
      </c>
      <c r="H24" s="22">
        <v>2</v>
      </c>
      <c r="I24" s="22" t="s">
        <v>138</v>
      </c>
      <c r="J24" s="108">
        <v>105.51415749271354</v>
      </c>
      <c r="K24" s="9">
        <f aca="true" t="shared" si="6" ref="K24:K38">(J24/96.437-1)*100</f>
        <v>9.412525786486036</v>
      </c>
      <c r="L24" s="22">
        <v>1</v>
      </c>
      <c r="M24" s="22" t="s">
        <v>138</v>
      </c>
      <c r="N24" s="22" t="s">
        <v>58</v>
      </c>
      <c r="O24" s="108">
        <v>95.46906769911847</v>
      </c>
      <c r="P24" s="9">
        <f aca="true" t="shared" si="7" ref="P24:P38">(O24/82.678-1)*100</f>
        <v>15.470944748443927</v>
      </c>
      <c r="Q24" s="22">
        <v>2</v>
      </c>
      <c r="R24" s="22" t="s">
        <v>138</v>
      </c>
      <c r="S24" s="108">
        <v>40.053125</v>
      </c>
      <c r="T24" s="108">
        <v>90.46547292496297</v>
      </c>
    </row>
    <row r="25" spans="1:20" s="12" customFormat="1" ht="25.5" customHeight="1">
      <c r="A25" s="5" t="s">
        <v>72</v>
      </c>
      <c r="B25" s="108">
        <v>253.09543191666666</v>
      </c>
      <c r="C25" s="9">
        <f t="shared" si="4"/>
        <v>3.447818162620231</v>
      </c>
      <c r="D25" s="22">
        <v>4</v>
      </c>
      <c r="E25" s="22" t="s">
        <v>12</v>
      </c>
      <c r="F25" s="108">
        <v>227.6325168941175</v>
      </c>
      <c r="G25" s="9">
        <f t="shared" si="5"/>
        <v>8.801072987691128</v>
      </c>
      <c r="H25" s="22">
        <v>4</v>
      </c>
      <c r="I25" s="22" t="s">
        <v>12</v>
      </c>
      <c r="J25" s="108">
        <v>104.07996965496251</v>
      </c>
      <c r="K25" s="9">
        <f t="shared" si="6"/>
        <v>7.925349870861309</v>
      </c>
      <c r="L25" s="22">
        <v>2</v>
      </c>
      <c r="M25" s="22" t="s">
        <v>138</v>
      </c>
      <c r="N25" s="22" t="s">
        <v>58</v>
      </c>
      <c r="O25" s="108">
        <v>93.85144570144882</v>
      </c>
      <c r="P25" s="9">
        <f t="shared" si="7"/>
        <v>13.514412179115155</v>
      </c>
      <c r="Q25" s="22">
        <v>3</v>
      </c>
      <c r="R25" s="22" t="s">
        <v>138</v>
      </c>
      <c r="S25" s="108">
        <v>41.17125</v>
      </c>
      <c r="T25" s="108">
        <v>89.9195731336163</v>
      </c>
    </row>
    <row r="26" spans="1:20" s="12" customFormat="1" ht="25.5" customHeight="1">
      <c r="A26" s="5" t="s">
        <v>80</v>
      </c>
      <c r="B26" s="108">
        <v>254.93802404166667</v>
      </c>
      <c r="C26" s="9">
        <f t="shared" si="4"/>
        <v>4.2009417320635345</v>
      </c>
      <c r="D26" s="22">
        <v>3</v>
      </c>
      <c r="E26" s="22" t="s">
        <v>18</v>
      </c>
      <c r="F26" s="108">
        <v>237.78591190351077</v>
      </c>
      <c r="G26" s="9">
        <f t="shared" si="5"/>
        <v>13.654071524818857</v>
      </c>
      <c r="H26" s="22">
        <v>3</v>
      </c>
      <c r="I26" s="22" t="s">
        <v>138</v>
      </c>
      <c r="J26" s="108">
        <v>103.42331715731251</v>
      </c>
      <c r="K26" s="9">
        <f t="shared" si="6"/>
        <v>7.2444364272141515</v>
      </c>
      <c r="L26" s="22">
        <v>3</v>
      </c>
      <c r="M26" s="22" t="s">
        <v>13</v>
      </c>
      <c r="N26" s="22" t="s">
        <v>58</v>
      </c>
      <c r="O26" s="108">
        <v>96.76236501723864</v>
      </c>
      <c r="P26" s="9">
        <f t="shared" si="7"/>
        <v>17.03520285594553</v>
      </c>
      <c r="Q26" s="22">
        <v>1</v>
      </c>
      <c r="R26" s="22" t="s">
        <v>138</v>
      </c>
      <c r="S26" s="108">
        <v>40.58625</v>
      </c>
      <c r="T26" s="108">
        <v>93.37681649919325</v>
      </c>
    </row>
    <row r="27" spans="1:20" s="12" customFormat="1" ht="25.5" customHeight="1">
      <c r="A27" s="5" t="s">
        <v>70</v>
      </c>
      <c r="B27" s="108">
        <v>264.50433566666663</v>
      </c>
      <c r="C27" s="9">
        <f t="shared" si="4"/>
        <v>8.11098490422082</v>
      </c>
      <c r="D27" s="22">
        <v>2</v>
      </c>
      <c r="E27" s="22" t="s">
        <v>13</v>
      </c>
      <c r="F27" s="108">
        <v>243.13336012954656</v>
      </c>
      <c r="G27" s="9">
        <f t="shared" si="5"/>
        <v>16.209980990993444</v>
      </c>
      <c r="H27" s="22">
        <v>1</v>
      </c>
      <c r="I27" s="22" t="s">
        <v>138</v>
      </c>
      <c r="J27" s="108">
        <v>99.8542118776375</v>
      </c>
      <c r="K27" s="9">
        <f t="shared" si="6"/>
        <v>3.5434655553755245</v>
      </c>
      <c r="L27" s="22">
        <v>4</v>
      </c>
      <c r="M27" s="22" t="s">
        <v>13</v>
      </c>
      <c r="N27" s="22" t="s">
        <v>69</v>
      </c>
      <c r="O27" s="108">
        <v>92.01422764620233</v>
      </c>
      <c r="P27" s="9">
        <f t="shared" si="7"/>
        <v>11.292275631005012</v>
      </c>
      <c r="Q27" s="22">
        <v>4</v>
      </c>
      <c r="R27" s="22" t="s">
        <v>138</v>
      </c>
      <c r="S27" s="108">
        <v>37.868125</v>
      </c>
      <c r="T27" s="108">
        <v>92.01657472604593</v>
      </c>
    </row>
    <row r="28" spans="1:20" s="12" customFormat="1" ht="25.5" customHeight="1">
      <c r="A28" s="57" t="s">
        <v>67</v>
      </c>
      <c r="B28" s="108">
        <v>233.99739372916667</v>
      </c>
      <c r="C28" s="9">
        <f t="shared" si="4"/>
        <v>-4.358132212389975</v>
      </c>
      <c r="D28" s="22">
        <v>11</v>
      </c>
      <c r="E28" s="22" t="s">
        <v>139</v>
      </c>
      <c r="F28" s="108">
        <v>214.7628251857658</v>
      </c>
      <c r="G28" s="9">
        <f t="shared" si="5"/>
        <v>2.6497713810723633</v>
      </c>
      <c r="H28" s="22">
        <v>7</v>
      </c>
      <c r="I28" s="22" t="s">
        <v>17</v>
      </c>
      <c r="J28" s="108">
        <v>97.73838263313125</v>
      </c>
      <c r="K28" s="9">
        <f t="shared" si="6"/>
        <v>1.349464036761061</v>
      </c>
      <c r="L28" s="22">
        <v>5</v>
      </c>
      <c r="M28" s="22" t="s">
        <v>18</v>
      </c>
      <c r="N28" s="22"/>
      <c r="O28" s="108">
        <v>89.88661479693089</v>
      </c>
      <c r="P28" s="9">
        <f t="shared" si="7"/>
        <v>8.718903211169703</v>
      </c>
      <c r="Q28" s="22">
        <v>5</v>
      </c>
      <c r="R28" s="22" t="s">
        <v>12</v>
      </c>
      <c r="S28" s="108">
        <v>41.57</v>
      </c>
      <c r="T28" s="108">
        <v>91.5594416578486</v>
      </c>
    </row>
    <row r="29" spans="1:20" s="12" customFormat="1" ht="25.5" customHeight="1">
      <c r="A29" s="5" t="s">
        <v>78</v>
      </c>
      <c r="B29" s="108">
        <v>247.41848141666668</v>
      </c>
      <c r="C29" s="9">
        <f t="shared" si="4"/>
        <v>1.1274754421101374</v>
      </c>
      <c r="D29" s="22">
        <v>5</v>
      </c>
      <c r="E29" s="22" t="s">
        <v>18</v>
      </c>
      <c r="F29" s="108">
        <v>193.4727570131459</v>
      </c>
      <c r="G29" s="9">
        <f t="shared" si="5"/>
        <v>-7.526201246948938</v>
      </c>
      <c r="H29" s="22">
        <v>12</v>
      </c>
      <c r="I29" s="22" t="s">
        <v>140</v>
      </c>
      <c r="J29" s="108">
        <v>96.53039863972917</v>
      </c>
      <c r="K29" s="9">
        <f t="shared" si="6"/>
        <v>0.09684938325453807</v>
      </c>
      <c r="L29" s="22">
        <v>6</v>
      </c>
      <c r="M29" s="22" t="s">
        <v>18</v>
      </c>
      <c r="N29" s="22"/>
      <c r="O29" s="108">
        <v>75.68449111286432</v>
      </c>
      <c r="P29" s="9">
        <f t="shared" si="7"/>
        <v>-8.458730118212433</v>
      </c>
      <c r="Q29" s="22">
        <v>14</v>
      </c>
      <c r="R29" s="22" t="s">
        <v>140</v>
      </c>
      <c r="S29" s="108">
        <v>38.925625</v>
      </c>
      <c r="T29" s="108">
        <v>79.04535259257463</v>
      </c>
    </row>
    <row r="30" spans="1:20" s="21" customFormat="1" ht="25.5" customHeight="1">
      <c r="A30" s="50" t="s">
        <v>141</v>
      </c>
      <c r="B30" s="109">
        <v>244.66477892361112</v>
      </c>
      <c r="C30" s="18">
        <f t="shared" si="4"/>
        <v>0.0019532917563624963</v>
      </c>
      <c r="D30" s="110">
        <v>6</v>
      </c>
      <c r="E30" s="110"/>
      <c r="F30" s="109">
        <v>209.21867300758734</v>
      </c>
      <c r="G30" s="18">
        <f t="shared" si="5"/>
        <v>-0.00015629192982036244</v>
      </c>
      <c r="H30" s="110">
        <v>8</v>
      </c>
      <c r="I30" s="110"/>
      <c r="J30" s="109">
        <v>96.43741786823786</v>
      </c>
      <c r="K30" s="18">
        <f t="shared" si="6"/>
        <v>0.00043330696501975297</v>
      </c>
      <c r="L30" s="110">
        <v>7</v>
      </c>
      <c r="M30" s="110"/>
      <c r="N30" s="110"/>
      <c r="O30" s="109">
        <v>82.67827184486693</v>
      </c>
      <c r="P30" s="18">
        <f t="shared" si="7"/>
        <v>0.0003287995197442939</v>
      </c>
      <c r="Q30" s="110">
        <v>7</v>
      </c>
      <c r="R30" s="110"/>
      <c r="S30" s="109">
        <v>39.379041666666666</v>
      </c>
      <c r="T30" s="109">
        <v>85.56550480699849</v>
      </c>
    </row>
    <row r="31" spans="1:20" s="12" customFormat="1" ht="25.5" customHeight="1">
      <c r="A31" s="59" t="s">
        <v>77</v>
      </c>
      <c r="B31" s="108">
        <v>237.09754872916668</v>
      </c>
      <c r="C31" s="9">
        <f t="shared" si="4"/>
        <v>-3.0910043614948535</v>
      </c>
      <c r="D31" s="22">
        <v>10</v>
      </c>
      <c r="E31" s="22" t="s">
        <v>27</v>
      </c>
      <c r="F31" s="108">
        <v>192.93487410086394</v>
      </c>
      <c r="G31" s="9">
        <f t="shared" si="5"/>
        <v>-7.7832921002089055</v>
      </c>
      <c r="H31" s="22">
        <v>13</v>
      </c>
      <c r="I31" s="22" t="s">
        <v>139</v>
      </c>
      <c r="J31" s="108">
        <v>95.37404449852396</v>
      </c>
      <c r="K31" s="9">
        <f t="shared" si="6"/>
        <v>-1.102227880871487</v>
      </c>
      <c r="L31" s="22">
        <v>8</v>
      </c>
      <c r="M31" s="22" t="s">
        <v>27</v>
      </c>
      <c r="N31" s="22"/>
      <c r="O31" s="108">
        <v>77.87649900074656</v>
      </c>
      <c r="P31" s="9">
        <f t="shared" si="7"/>
        <v>-5.80747115224538</v>
      </c>
      <c r="Q31" s="22">
        <v>11</v>
      </c>
      <c r="R31" s="22" t="s">
        <v>31</v>
      </c>
      <c r="S31" s="108">
        <v>40.195625</v>
      </c>
      <c r="T31" s="108">
        <v>81.7201036339018</v>
      </c>
    </row>
    <row r="32" spans="1:20" s="12" customFormat="1" ht="25.5" customHeight="1">
      <c r="A32" s="5" t="s">
        <v>74</v>
      </c>
      <c r="B32" s="108">
        <v>238.34747233333334</v>
      </c>
      <c r="C32" s="9">
        <f t="shared" si="4"/>
        <v>-2.580122482901437</v>
      </c>
      <c r="D32" s="22">
        <v>9</v>
      </c>
      <c r="E32" s="22" t="s">
        <v>27</v>
      </c>
      <c r="F32" s="108">
        <v>197.40799225320976</v>
      </c>
      <c r="G32" s="9">
        <f t="shared" si="5"/>
        <v>-5.645284485056445</v>
      </c>
      <c r="H32" s="22">
        <v>11</v>
      </c>
      <c r="I32" s="22" t="s">
        <v>17</v>
      </c>
      <c r="J32" s="108">
        <v>95.33279773490001</v>
      </c>
      <c r="K32" s="9">
        <f t="shared" si="6"/>
        <v>-1.1449985639329197</v>
      </c>
      <c r="L32" s="22">
        <v>9</v>
      </c>
      <c r="M32" s="22" t="s">
        <v>27</v>
      </c>
      <c r="N32" s="22"/>
      <c r="O32" s="108">
        <v>79.13512138442253</v>
      </c>
      <c r="P32" s="9">
        <f t="shared" si="7"/>
        <v>-4.28515278015611</v>
      </c>
      <c r="Q32" s="22">
        <v>10</v>
      </c>
      <c r="R32" s="22" t="s">
        <v>17</v>
      </c>
      <c r="S32" s="108">
        <v>39.8975</v>
      </c>
      <c r="T32" s="108">
        <v>82.62755346816792</v>
      </c>
    </row>
    <row r="33" spans="1:20" s="12" customFormat="1" ht="25.5" customHeight="1">
      <c r="A33" s="5" t="s">
        <v>76</v>
      </c>
      <c r="B33" s="108">
        <v>233.05373543750005</v>
      </c>
      <c r="C33" s="9">
        <f t="shared" si="4"/>
        <v>-4.743834121842538</v>
      </c>
      <c r="D33" s="22">
        <v>12</v>
      </c>
      <c r="E33" s="22" t="s">
        <v>31</v>
      </c>
      <c r="F33" s="108">
        <v>189.16690217208927</v>
      </c>
      <c r="G33" s="9">
        <f t="shared" si="5"/>
        <v>-9.584262341331684</v>
      </c>
      <c r="H33" s="22">
        <v>15</v>
      </c>
      <c r="I33" s="22" t="s">
        <v>140</v>
      </c>
      <c r="J33" s="108">
        <v>93.53048608215627</v>
      </c>
      <c r="K33" s="9">
        <f t="shared" si="6"/>
        <v>-3.0138991443571683</v>
      </c>
      <c r="L33" s="22">
        <v>10</v>
      </c>
      <c r="M33" s="22" t="s">
        <v>27</v>
      </c>
      <c r="N33" s="22"/>
      <c r="O33" s="108">
        <v>76.16360333687523</v>
      </c>
      <c r="P33" s="9">
        <f t="shared" si="7"/>
        <v>-7.879238325944959</v>
      </c>
      <c r="Q33" s="22">
        <v>13</v>
      </c>
      <c r="R33" s="22" t="s">
        <v>140</v>
      </c>
      <c r="S33" s="108">
        <v>39.99875</v>
      </c>
      <c r="T33" s="108">
        <v>81.46197830123636</v>
      </c>
    </row>
    <row r="34" spans="1:20" s="12" customFormat="1" ht="25.5" customHeight="1">
      <c r="A34" s="5" t="s">
        <v>81</v>
      </c>
      <c r="B34" s="108">
        <v>239.29668645833337</v>
      </c>
      <c r="C34" s="9">
        <f t="shared" si="4"/>
        <v>-2.192149735006388</v>
      </c>
      <c r="D34" s="22">
        <v>8</v>
      </c>
      <c r="E34" s="22" t="s">
        <v>27</v>
      </c>
      <c r="F34" s="108">
        <v>218.2834281489657</v>
      </c>
      <c r="G34" s="9">
        <f t="shared" si="5"/>
        <v>4.332507157077381</v>
      </c>
      <c r="H34" s="22">
        <v>5</v>
      </c>
      <c r="I34" s="22" t="s">
        <v>18</v>
      </c>
      <c r="J34" s="108">
        <v>92.70291276111459</v>
      </c>
      <c r="K34" s="9">
        <f t="shared" si="6"/>
        <v>-3.872048320546484</v>
      </c>
      <c r="L34" s="22">
        <v>11</v>
      </c>
      <c r="M34" s="22" t="s">
        <v>27</v>
      </c>
      <c r="N34" s="22" t="s">
        <v>69</v>
      </c>
      <c r="O34" s="108">
        <v>84.67325469361755</v>
      </c>
      <c r="P34" s="9">
        <f t="shared" si="7"/>
        <v>2.413283695321078</v>
      </c>
      <c r="Q34" s="22">
        <v>6</v>
      </c>
      <c r="R34" s="22" t="s">
        <v>18</v>
      </c>
      <c r="S34" s="108">
        <v>38.774375</v>
      </c>
      <c r="T34" s="108">
        <v>90.90324383113385</v>
      </c>
    </row>
    <row r="35" spans="1:20" s="12" customFormat="1" ht="25.5" customHeight="1">
      <c r="A35" s="58" t="s">
        <v>68</v>
      </c>
      <c r="B35" s="108">
        <v>230.89321075</v>
      </c>
      <c r="C35" s="9">
        <f t="shared" si="4"/>
        <v>-5.626906421155886</v>
      </c>
      <c r="D35" s="22">
        <v>13</v>
      </c>
      <c r="E35" s="22" t="s">
        <v>140</v>
      </c>
      <c r="F35" s="108">
        <v>198.3988070366637</v>
      </c>
      <c r="G35" s="9">
        <f t="shared" si="5"/>
        <v>-5.171706663035525</v>
      </c>
      <c r="H35" s="22">
        <v>10</v>
      </c>
      <c r="I35" s="22" t="s">
        <v>139</v>
      </c>
      <c r="J35" s="108">
        <v>92.49046072237711</v>
      </c>
      <c r="K35" s="9">
        <f t="shared" si="6"/>
        <v>-4.092349697339081</v>
      </c>
      <c r="L35" s="22">
        <v>12</v>
      </c>
      <c r="M35" s="22" t="s">
        <v>139</v>
      </c>
      <c r="N35" s="22" t="s">
        <v>69</v>
      </c>
      <c r="O35" s="108">
        <v>79.77600692988801</v>
      </c>
      <c r="P35" s="9">
        <f t="shared" si="7"/>
        <v>-3.5099942791455785</v>
      </c>
      <c r="Q35" s="22">
        <v>9</v>
      </c>
      <c r="R35" s="22" t="s">
        <v>139</v>
      </c>
      <c r="S35" s="108">
        <v>40.053125</v>
      </c>
      <c r="T35" s="108">
        <v>86.46239387535489</v>
      </c>
    </row>
    <row r="36" spans="1:20" s="12" customFormat="1" ht="25.5" customHeight="1">
      <c r="A36" s="5" t="s">
        <v>73</v>
      </c>
      <c r="B36" s="108">
        <v>230.18164739583335</v>
      </c>
      <c r="C36" s="9">
        <f t="shared" si="4"/>
        <v>-5.9177440546745</v>
      </c>
      <c r="D36" s="22">
        <v>14</v>
      </c>
      <c r="E36" s="22" t="s">
        <v>140</v>
      </c>
      <c r="F36" s="108">
        <v>206.243597469108</v>
      </c>
      <c r="G36" s="9">
        <f t="shared" si="5"/>
        <v>-1.4221473818783137</v>
      </c>
      <c r="H36" s="22">
        <v>9</v>
      </c>
      <c r="I36" s="22" t="s">
        <v>27</v>
      </c>
      <c r="J36" s="108">
        <v>90.7990974014948</v>
      </c>
      <c r="K36" s="9">
        <f t="shared" si="6"/>
        <v>-5.846202804426925</v>
      </c>
      <c r="L36" s="22">
        <v>13</v>
      </c>
      <c r="M36" s="22" t="s">
        <v>140</v>
      </c>
      <c r="N36" s="22" t="s">
        <v>58</v>
      </c>
      <c r="O36" s="108">
        <v>81.5488542773335</v>
      </c>
      <c r="P36" s="9">
        <f t="shared" si="7"/>
        <v>-1.3657148487705273</v>
      </c>
      <c r="Q36" s="22">
        <v>8</v>
      </c>
      <c r="R36" s="22" t="s">
        <v>27</v>
      </c>
      <c r="S36" s="108">
        <v>39.491875</v>
      </c>
      <c r="T36" s="108">
        <v>89.45649050022116</v>
      </c>
    </row>
    <row r="37" spans="1:20" s="12" customFormat="1" ht="25.5" customHeight="1">
      <c r="A37" s="5" t="s">
        <v>79</v>
      </c>
      <c r="B37" s="108">
        <v>241.41540350000008</v>
      </c>
      <c r="C37" s="9">
        <f t="shared" si="4"/>
        <v>-1.3261654949725754</v>
      </c>
      <c r="D37" s="22">
        <v>7</v>
      </c>
      <c r="E37" s="22" t="s">
        <v>31</v>
      </c>
      <c r="F37" s="108">
        <v>215.57553996692127</v>
      </c>
      <c r="G37" s="9">
        <f t="shared" si="5"/>
        <v>3.0382230901214946</v>
      </c>
      <c r="H37" s="22">
        <v>6</v>
      </c>
      <c r="I37" s="22" t="s">
        <v>18</v>
      </c>
      <c r="J37" s="108">
        <v>86.32004964780418</v>
      </c>
      <c r="K37" s="9">
        <f t="shared" si="6"/>
        <v>-10.490735249122029</v>
      </c>
      <c r="L37" s="22">
        <v>14</v>
      </c>
      <c r="M37" s="22" t="s">
        <v>31</v>
      </c>
      <c r="N37" s="22" t="s">
        <v>58</v>
      </c>
      <c r="O37" s="108">
        <v>77.12157317340251</v>
      </c>
      <c r="P37" s="9">
        <f t="shared" si="7"/>
        <v>-6.720562696965926</v>
      </c>
      <c r="Q37" s="22">
        <v>12</v>
      </c>
      <c r="R37" s="22" t="s">
        <v>31</v>
      </c>
      <c r="S37" s="108">
        <v>35.779375</v>
      </c>
      <c r="T37" s="108">
        <v>89.33217904494563</v>
      </c>
    </row>
    <row r="38" spans="1:20" s="12" customFormat="1" ht="25.5" customHeight="1">
      <c r="A38" s="5" t="s">
        <v>75</v>
      </c>
      <c r="B38" s="108">
        <v>213.57776168750001</v>
      </c>
      <c r="C38" s="9">
        <f t="shared" si="4"/>
        <v>-12.704258281901403</v>
      </c>
      <c r="D38" s="22">
        <v>15</v>
      </c>
      <c r="E38" s="22" t="s">
        <v>140</v>
      </c>
      <c r="F38" s="108">
        <v>190.89197338403233</v>
      </c>
      <c r="G38" s="9">
        <f t="shared" si="5"/>
        <v>-8.759733397046954</v>
      </c>
      <c r="H38" s="22">
        <v>14</v>
      </c>
      <c r="I38" s="22" t="s">
        <v>139</v>
      </c>
      <c r="J38" s="108">
        <v>83.04430077827189</v>
      </c>
      <c r="K38" s="9">
        <f t="shared" si="6"/>
        <v>-13.88751124747567</v>
      </c>
      <c r="L38" s="22">
        <v>15</v>
      </c>
      <c r="M38" s="22" t="s">
        <v>140</v>
      </c>
      <c r="N38" s="22" t="s">
        <v>58</v>
      </c>
      <c r="O38" s="108">
        <v>74.38653514280348</v>
      </c>
      <c r="P38" s="9">
        <f t="shared" si="7"/>
        <v>-10.028622919272978</v>
      </c>
      <c r="Q38" s="22">
        <v>15</v>
      </c>
      <c r="R38" s="22" t="s">
        <v>139</v>
      </c>
      <c r="S38" s="108">
        <v>38.730625</v>
      </c>
      <c r="T38" s="108">
        <v>88.8047889120273</v>
      </c>
    </row>
  </sheetData>
  <mergeCells count="16">
    <mergeCell ref="A21:T21"/>
    <mergeCell ref="A22:A23"/>
    <mergeCell ref="B22:E22"/>
    <mergeCell ref="F22:I22"/>
    <mergeCell ref="J22:N22"/>
    <mergeCell ref="O22:R22"/>
    <mergeCell ref="S22:S23"/>
    <mergeCell ref="T22:T23"/>
    <mergeCell ref="A1:T1"/>
    <mergeCell ref="A2:A3"/>
    <mergeCell ref="B2:E2"/>
    <mergeCell ref="F2:I2"/>
    <mergeCell ref="J2:N2"/>
    <mergeCell ref="O2:R2"/>
    <mergeCell ref="S2:S3"/>
    <mergeCell ref="T2:T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6"/>
  <sheetViews>
    <sheetView tabSelected="1" workbookViewId="0" topLeftCell="A4">
      <selection activeCell="X10" sqref="X10"/>
    </sheetView>
  </sheetViews>
  <sheetFormatPr defaultColWidth="9.00390625" defaultRowHeight="14.25"/>
  <cols>
    <col min="1" max="1" width="11.125" style="67" customWidth="1"/>
    <col min="2" max="2" width="6.125" style="67" customWidth="1"/>
    <col min="3" max="3" width="6.00390625" style="72" customWidth="1"/>
    <col min="4" max="4" width="4.00390625" style="67" customWidth="1"/>
    <col min="5" max="5" width="7.375" style="67" customWidth="1"/>
    <col min="6" max="6" width="7.50390625" style="67" customWidth="1"/>
    <col min="7" max="7" width="6.875" style="72" customWidth="1"/>
    <col min="8" max="8" width="4.00390625" style="67" customWidth="1"/>
    <col min="9" max="9" width="6.75390625" style="67" customWidth="1"/>
    <col min="10" max="10" width="6.125" style="67" customWidth="1"/>
    <col min="11" max="11" width="5.875" style="72" customWidth="1"/>
    <col min="12" max="12" width="4.25390625" style="67" customWidth="1"/>
    <col min="13" max="13" width="7.00390625" style="67" customWidth="1"/>
    <col min="14" max="14" width="5.875" style="67" customWidth="1"/>
    <col min="15" max="15" width="6.00390625" style="67" customWidth="1"/>
    <col min="16" max="16" width="7.375" style="72" customWidth="1"/>
    <col min="17" max="17" width="4.50390625" style="67" customWidth="1"/>
    <col min="18" max="18" width="6.875" style="67" customWidth="1"/>
    <col min="19" max="19" width="6.625" style="73" customWidth="1"/>
    <col min="20" max="20" width="7.00390625" style="67" customWidth="1"/>
    <col min="21" max="16384" width="9.00390625" style="67" customWidth="1"/>
  </cols>
  <sheetData>
    <row r="1" spans="1:20" s="114" customFormat="1" ht="19.5" customHeight="1">
      <c r="A1" s="97" t="s">
        <v>145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1:20" s="62" customFormat="1" ht="24.75" customHeight="1">
      <c r="A2" s="75" t="s">
        <v>61</v>
      </c>
      <c r="B2" s="75" t="s">
        <v>85</v>
      </c>
      <c r="C2" s="76"/>
      <c r="D2" s="76"/>
      <c r="E2" s="76"/>
      <c r="F2" s="75" t="s">
        <v>86</v>
      </c>
      <c r="G2" s="76"/>
      <c r="H2" s="76"/>
      <c r="I2" s="76"/>
      <c r="J2" s="75" t="s">
        <v>87</v>
      </c>
      <c r="K2" s="76"/>
      <c r="L2" s="76"/>
      <c r="M2" s="76"/>
      <c r="N2" s="76"/>
      <c r="O2" s="75" t="s">
        <v>88</v>
      </c>
      <c r="P2" s="76"/>
      <c r="Q2" s="76"/>
      <c r="R2" s="76"/>
      <c r="S2" s="74" t="s">
        <v>83</v>
      </c>
      <c r="T2" s="75" t="s">
        <v>84</v>
      </c>
    </row>
    <row r="3" spans="1:20" s="62" customFormat="1" ht="30" customHeight="1">
      <c r="A3" s="76"/>
      <c r="B3" s="61" t="s">
        <v>89</v>
      </c>
      <c r="C3" s="63" t="s">
        <v>82</v>
      </c>
      <c r="D3" s="64" t="s">
        <v>65</v>
      </c>
      <c r="E3" s="60" t="s">
        <v>10</v>
      </c>
      <c r="F3" s="61" t="s">
        <v>89</v>
      </c>
      <c r="G3" s="63" t="s">
        <v>82</v>
      </c>
      <c r="H3" s="64" t="s">
        <v>65</v>
      </c>
      <c r="I3" s="60" t="s">
        <v>10</v>
      </c>
      <c r="J3" s="61" t="s">
        <v>89</v>
      </c>
      <c r="K3" s="63" t="s">
        <v>82</v>
      </c>
      <c r="L3" s="64" t="s">
        <v>65</v>
      </c>
      <c r="M3" s="60" t="s">
        <v>10</v>
      </c>
      <c r="N3" s="64" t="s">
        <v>66</v>
      </c>
      <c r="O3" s="61" t="s">
        <v>89</v>
      </c>
      <c r="P3" s="63" t="s">
        <v>82</v>
      </c>
      <c r="Q3" s="64" t="s">
        <v>65</v>
      </c>
      <c r="R3" s="60" t="s">
        <v>10</v>
      </c>
      <c r="S3" s="96"/>
      <c r="T3" s="76"/>
    </row>
    <row r="4" spans="1:20" s="70" customFormat="1" ht="27.75" customHeight="1">
      <c r="A4" s="5" t="s">
        <v>108</v>
      </c>
      <c r="B4" s="65">
        <v>285.34648883333335</v>
      </c>
      <c r="C4" s="66">
        <f aca="true" t="shared" si="0" ref="C4:C21">(B4/263.456-1)*100</f>
        <v>8.308973351653904</v>
      </c>
      <c r="D4" s="57">
        <v>2</v>
      </c>
      <c r="E4" s="57" t="s">
        <v>102</v>
      </c>
      <c r="F4" s="65">
        <v>263.5781396032828</v>
      </c>
      <c r="G4" s="66">
        <f aca="true" t="shared" si="1" ref="G4:G21">(F4/234.289-1)*100</f>
        <v>12.501286702868185</v>
      </c>
      <c r="H4" s="57">
        <v>1</v>
      </c>
      <c r="I4" s="57" t="s">
        <v>102</v>
      </c>
      <c r="J4" s="65">
        <v>118.11341966965642</v>
      </c>
      <c r="K4" s="66">
        <f aca="true" t="shared" si="2" ref="K4:K21">(J4/103.936-1)*100</f>
        <v>13.640528469112168</v>
      </c>
      <c r="L4" s="57">
        <v>1</v>
      </c>
      <c r="M4" s="57" t="s">
        <v>102</v>
      </c>
      <c r="N4" s="57" t="s">
        <v>58</v>
      </c>
      <c r="O4" s="65">
        <v>109.26458572077225</v>
      </c>
      <c r="P4" s="66">
        <f aca="true" t="shared" si="3" ref="P4:P21">(O4/92.605-1)*100</f>
        <v>17.989941926215902</v>
      </c>
      <c r="Q4" s="57">
        <v>1</v>
      </c>
      <c r="R4" s="57" t="s">
        <v>102</v>
      </c>
      <c r="S4" s="65">
        <v>41.55710767468499</v>
      </c>
      <c r="T4" s="65">
        <v>92.82949907245929</v>
      </c>
    </row>
    <row r="5" spans="1:20" s="70" customFormat="1" ht="27.75" customHeight="1">
      <c r="A5" s="5" t="s">
        <v>112</v>
      </c>
      <c r="B5" s="65">
        <v>274.3193942962963</v>
      </c>
      <c r="C5" s="66">
        <f t="shared" si="0"/>
        <v>4.123418823749048</v>
      </c>
      <c r="D5" s="57">
        <v>4</v>
      </c>
      <c r="E5" s="57" t="s">
        <v>102</v>
      </c>
      <c r="F5" s="65">
        <v>250.47066449355316</v>
      </c>
      <c r="G5" s="66">
        <f t="shared" si="1"/>
        <v>6.906711153128464</v>
      </c>
      <c r="H5" s="57">
        <v>4</v>
      </c>
      <c r="I5" s="57" t="s">
        <v>102</v>
      </c>
      <c r="J5" s="65">
        <v>112.64325472319378</v>
      </c>
      <c r="K5" s="66">
        <f t="shared" si="2"/>
        <v>8.377515705043258</v>
      </c>
      <c r="L5" s="57">
        <v>2</v>
      </c>
      <c r="M5" s="57" t="s">
        <v>102</v>
      </c>
      <c r="N5" s="57" t="s">
        <v>58</v>
      </c>
      <c r="O5" s="65">
        <v>103.0001259929387</v>
      </c>
      <c r="P5" s="66">
        <f t="shared" si="3"/>
        <v>11.225231891300357</v>
      </c>
      <c r="Q5" s="57">
        <v>2</v>
      </c>
      <c r="R5" s="57" t="s">
        <v>102</v>
      </c>
      <c r="S5" s="65">
        <v>41.146311569301254</v>
      </c>
      <c r="T5" s="65">
        <v>91.62979524587425</v>
      </c>
    </row>
    <row r="6" spans="1:20" s="70" customFormat="1" ht="27.75" customHeight="1">
      <c r="A6" s="5" t="s">
        <v>113</v>
      </c>
      <c r="B6" s="65">
        <v>275.39204051851857</v>
      </c>
      <c r="C6" s="66">
        <f t="shared" si="0"/>
        <v>4.530563175072322</v>
      </c>
      <c r="D6" s="57">
        <v>3</v>
      </c>
      <c r="E6" s="57" t="s">
        <v>98</v>
      </c>
      <c r="F6" s="65">
        <v>243.90161241624037</v>
      </c>
      <c r="G6" s="66">
        <f t="shared" si="1"/>
        <v>4.102886783519666</v>
      </c>
      <c r="H6" s="57">
        <v>6</v>
      </c>
      <c r="I6" s="57" t="s">
        <v>99</v>
      </c>
      <c r="J6" s="65">
        <v>111.52150563990888</v>
      </c>
      <c r="K6" s="66">
        <f t="shared" si="2"/>
        <v>7.298246651698048</v>
      </c>
      <c r="L6" s="57">
        <v>3</v>
      </c>
      <c r="M6" s="57" t="s">
        <v>102</v>
      </c>
      <c r="N6" s="57" t="s">
        <v>58</v>
      </c>
      <c r="O6" s="65">
        <v>98.8829076882868</v>
      </c>
      <c r="P6" s="66">
        <f t="shared" si="3"/>
        <v>6.779231886276982</v>
      </c>
      <c r="Q6" s="57">
        <v>5</v>
      </c>
      <c r="R6" s="57" t="s">
        <v>102</v>
      </c>
      <c r="S6" s="65">
        <v>40.617489819662595</v>
      </c>
      <c r="T6" s="65">
        <v>88.84422103968453</v>
      </c>
    </row>
    <row r="7" spans="1:20" s="70" customFormat="1" ht="27.75" customHeight="1">
      <c r="A7" s="5" t="s">
        <v>109</v>
      </c>
      <c r="B7" s="65">
        <v>286.8831088703704</v>
      </c>
      <c r="C7" s="66">
        <f t="shared" si="0"/>
        <v>8.892228254573965</v>
      </c>
      <c r="D7" s="57">
        <v>1</v>
      </c>
      <c r="E7" s="57" t="s">
        <v>103</v>
      </c>
      <c r="F7" s="65">
        <v>258.0291419256507</v>
      </c>
      <c r="G7" s="66">
        <f t="shared" si="1"/>
        <v>10.132845300313175</v>
      </c>
      <c r="H7" s="57">
        <v>2</v>
      </c>
      <c r="I7" s="57" t="s">
        <v>103</v>
      </c>
      <c r="J7" s="65">
        <v>111.26327042565956</v>
      </c>
      <c r="K7" s="66">
        <f t="shared" si="2"/>
        <v>7.049790665081934</v>
      </c>
      <c r="L7" s="57">
        <v>4</v>
      </c>
      <c r="M7" s="57" t="s">
        <v>102</v>
      </c>
      <c r="N7" s="57" t="s">
        <v>58</v>
      </c>
      <c r="O7" s="65">
        <v>100.35321287888088</v>
      </c>
      <c r="P7" s="66">
        <f t="shared" si="3"/>
        <v>8.366948738060454</v>
      </c>
      <c r="Q7" s="57">
        <v>4</v>
      </c>
      <c r="R7" s="57" t="s">
        <v>103</v>
      </c>
      <c r="S7" s="65">
        <v>38.986139747995416</v>
      </c>
      <c r="T7" s="65">
        <v>90.42151507415964</v>
      </c>
    </row>
    <row r="8" spans="1:20" s="70" customFormat="1" ht="27.75" customHeight="1">
      <c r="A8" s="5" t="s">
        <v>101</v>
      </c>
      <c r="B8" s="65">
        <v>269.3063041481481</v>
      </c>
      <c r="C8" s="66">
        <f t="shared" si="0"/>
        <v>2.220600080525048</v>
      </c>
      <c r="D8" s="57">
        <v>6</v>
      </c>
      <c r="E8" s="57" t="s">
        <v>92</v>
      </c>
      <c r="F8" s="65">
        <v>253.74875323201073</v>
      </c>
      <c r="G8" s="66">
        <f t="shared" si="1"/>
        <v>8.305875748332504</v>
      </c>
      <c r="H8" s="57">
        <v>3</v>
      </c>
      <c r="I8" s="57" t="s">
        <v>102</v>
      </c>
      <c r="J8" s="65">
        <v>108.73793076464624</v>
      </c>
      <c r="K8" s="66">
        <f t="shared" si="2"/>
        <v>4.620084248620526</v>
      </c>
      <c r="L8" s="57">
        <v>5</v>
      </c>
      <c r="M8" s="57" t="s">
        <v>92</v>
      </c>
      <c r="N8" s="57" t="s">
        <v>58</v>
      </c>
      <c r="O8" s="65">
        <v>102.5796632477067</v>
      </c>
      <c r="P8" s="66">
        <f t="shared" si="3"/>
        <v>10.771192967665577</v>
      </c>
      <c r="Q8" s="57">
        <v>3</v>
      </c>
      <c r="R8" s="57" t="s">
        <v>103</v>
      </c>
      <c r="S8" s="65">
        <v>40.422885398487495</v>
      </c>
      <c r="T8" s="65">
        <v>94.41829813509817</v>
      </c>
    </row>
    <row r="9" spans="1:20" s="70" customFormat="1" ht="27.75" customHeight="1">
      <c r="A9" s="5" t="s">
        <v>117</v>
      </c>
      <c r="B9" s="65">
        <v>272.00115493333334</v>
      </c>
      <c r="C9" s="66">
        <f t="shared" si="0"/>
        <v>3.243484655249196</v>
      </c>
      <c r="D9" s="57">
        <v>5</v>
      </c>
      <c r="E9" s="57" t="s">
        <v>98</v>
      </c>
      <c r="F9" s="65">
        <v>244.44340352601284</v>
      </c>
      <c r="G9" s="66">
        <f t="shared" si="1"/>
        <v>4.334135843344278</v>
      </c>
      <c r="H9" s="57">
        <v>5</v>
      </c>
      <c r="I9" s="57" t="s">
        <v>98</v>
      </c>
      <c r="J9" s="65">
        <v>108.72489198666534</v>
      </c>
      <c r="K9" s="66">
        <f t="shared" si="2"/>
        <v>4.607539242096426</v>
      </c>
      <c r="L9" s="57">
        <v>6</v>
      </c>
      <c r="M9" s="57" t="s">
        <v>102</v>
      </c>
      <c r="N9" s="57" t="s">
        <v>58</v>
      </c>
      <c r="O9" s="65">
        <v>97.91440031748269</v>
      </c>
      <c r="P9" s="66">
        <f t="shared" si="3"/>
        <v>5.733384069415992</v>
      </c>
      <c r="Q9" s="57">
        <v>6</v>
      </c>
      <c r="R9" s="57" t="s">
        <v>102</v>
      </c>
      <c r="S9" s="65">
        <v>40.02217859220477</v>
      </c>
      <c r="T9" s="65">
        <v>90.048463400354</v>
      </c>
    </row>
    <row r="10" spans="1:20" s="70" customFormat="1" ht="27.75" customHeight="1">
      <c r="A10" s="5" t="s">
        <v>97</v>
      </c>
      <c r="B10" s="65">
        <v>268.3161311851852</v>
      </c>
      <c r="C10" s="66">
        <f t="shared" si="0"/>
        <v>1.8447601061221564</v>
      </c>
      <c r="D10" s="57">
        <v>7</v>
      </c>
      <c r="E10" s="57" t="s">
        <v>98</v>
      </c>
      <c r="F10" s="65">
        <v>235.8527743535416</v>
      </c>
      <c r="G10" s="66">
        <f t="shared" si="1"/>
        <v>0.6674553024434093</v>
      </c>
      <c r="H10" s="57">
        <v>8</v>
      </c>
      <c r="I10" s="57" t="s">
        <v>99</v>
      </c>
      <c r="J10" s="65">
        <v>106.04331515126043</v>
      </c>
      <c r="K10" s="66">
        <f t="shared" si="2"/>
        <v>2.0275122683770963</v>
      </c>
      <c r="L10" s="57">
        <v>7</v>
      </c>
      <c r="M10" s="57" t="s">
        <v>99</v>
      </c>
      <c r="N10" s="57"/>
      <c r="O10" s="65">
        <v>93.34436242748227</v>
      </c>
      <c r="P10" s="66">
        <f t="shared" si="3"/>
        <v>0.7984044354864883</v>
      </c>
      <c r="Q10" s="57">
        <v>7</v>
      </c>
      <c r="R10" s="57" t="s">
        <v>92</v>
      </c>
      <c r="S10" s="65">
        <v>39.59524432809773</v>
      </c>
      <c r="T10" s="65">
        <v>88.62298505802674</v>
      </c>
    </row>
    <row r="11" spans="1:20" s="70" customFormat="1" ht="27.75" customHeight="1">
      <c r="A11" s="5" t="s">
        <v>116</v>
      </c>
      <c r="B11" s="65">
        <v>259.99756712962966</v>
      </c>
      <c r="C11" s="66">
        <f t="shared" si="0"/>
        <v>-1.3127174444196976</v>
      </c>
      <c r="D11" s="57">
        <v>13</v>
      </c>
      <c r="E11" s="57" t="s">
        <v>92</v>
      </c>
      <c r="F11" s="65">
        <v>224.26437135158005</v>
      </c>
      <c r="G11" s="66">
        <f t="shared" si="1"/>
        <v>-4.2787449041226555</v>
      </c>
      <c r="H11" s="57">
        <v>12</v>
      </c>
      <c r="I11" s="57" t="s">
        <v>105</v>
      </c>
      <c r="J11" s="65">
        <v>104.4813401712116</v>
      </c>
      <c r="K11" s="66">
        <f t="shared" si="2"/>
        <v>0.524688434432341</v>
      </c>
      <c r="L11" s="57">
        <v>8</v>
      </c>
      <c r="M11" s="57" t="s">
        <v>99</v>
      </c>
      <c r="N11" s="57"/>
      <c r="O11" s="65">
        <v>90.29423392525558</v>
      </c>
      <c r="P11" s="66">
        <f t="shared" si="3"/>
        <v>-2.495292991463116</v>
      </c>
      <c r="Q11" s="57">
        <v>11</v>
      </c>
      <c r="R11" s="57" t="s">
        <v>92</v>
      </c>
      <c r="S11" s="65">
        <v>40.08758580570098</v>
      </c>
      <c r="T11" s="65">
        <v>86.81891378712437</v>
      </c>
    </row>
    <row r="12" spans="1:20" s="70" customFormat="1" ht="27.75" customHeight="1">
      <c r="A12" s="50" t="s">
        <v>100</v>
      </c>
      <c r="B12" s="68">
        <v>263.4559156213992</v>
      </c>
      <c r="C12" s="69">
        <f t="shared" si="0"/>
        <v>-3.202758745990408E-05</v>
      </c>
      <c r="D12" s="52">
        <v>8</v>
      </c>
      <c r="E12" s="52"/>
      <c r="F12" s="68">
        <v>234.28861440568394</v>
      </c>
      <c r="G12" s="69">
        <f t="shared" si="1"/>
        <v>-0.00016458063163415915</v>
      </c>
      <c r="H12" s="52">
        <v>9</v>
      </c>
      <c r="I12" s="52"/>
      <c r="J12" s="68">
        <v>103.93557803761259</v>
      </c>
      <c r="K12" s="69">
        <f t="shared" si="2"/>
        <v>-0.0004059829004532389</v>
      </c>
      <c r="L12" s="52">
        <v>9</v>
      </c>
      <c r="M12" s="52"/>
      <c r="N12" s="52"/>
      <c r="O12" s="68">
        <v>92.60463043671884</v>
      </c>
      <c r="P12" s="69">
        <f t="shared" si="3"/>
        <v>-0.0003990748676296896</v>
      </c>
      <c r="Q12" s="52">
        <v>10</v>
      </c>
      <c r="R12" s="52"/>
      <c r="S12" s="68">
        <v>39.507265708971964</v>
      </c>
      <c r="T12" s="68">
        <v>89.27921158227383</v>
      </c>
    </row>
    <row r="13" spans="1:20" s="70" customFormat="1" ht="27.75" customHeight="1">
      <c r="A13" s="5" t="s">
        <v>114</v>
      </c>
      <c r="B13" s="65">
        <v>263.3372402777778</v>
      </c>
      <c r="C13" s="66">
        <f t="shared" si="0"/>
        <v>-0.045077630504597455</v>
      </c>
      <c r="D13" s="57">
        <v>9</v>
      </c>
      <c r="E13" s="57" t="s">
        <v>98</v>
      </c>
      <c r="F13" s="65">
        <v>223.11402188735292</v>
      </c>
      <c r="G13" s="66">
        <f t="shared" si="1"/>
        <v>-4.769740838301018</v>
      </c>
      <c r="H13" s="57">
        <v>15</v>
      </c>
      <c r="I13" s="57" t="s">
        <v>105</v>
      </c>
      <c r="J13" s="65">
        <v>102.3333070700905</v>
      </c>
      <c r="K13" s="66">
        <f t="shared" si="2"/>
        <v>-1.5419998171081306</v>
      </c>
      <c r="L13" s="57">
        <v>10</v>
      </c>
      <c r="M13" s="57" t="s">
        <v>98</v>
      </c>
      <c r="N13" s="57"/>
      <c r="O13" s="65">
        <v>86.91993474584707</v>
      </c>
      <c r="P13" s="66">
        <f t="shared" si="3"/>
        <v>-6.13904784207433</v>
      </c>
      <c r="Q13" s="57">
        <v>13</v>
      </c>
      <c r="R13" s="57" t="s">
        <v>105</v>
      </c>
      <c r="S13" s="65">
        <v>38.838762886597934</v>
      </c>
      <c r="T13" s="65">
        <v>84.94434789211498</v>
      </c>
    </row>
    <row r="14" spans="1:20" s="70" customFormat="1" ht="27.75" customHeight="1">
      <c r="A14" s="57" t="s">
        <v>90</v>
      </c>
      <c r="B14" s="65">
        <v>253.5713199074074</v>
      </c>
      <c r="C14" s="66">
        <f t="shared" si="0"/>
        <v>-3.751928250862613</v>
      </c>
      <c r="D14" s="57">
        <v>15</v>
      </c>
      <c r="E14" s="57" t="s">
        <v>91</v>
      </c>
      <c r="F14" s="65">
        <v>233.68825658768355</v>
      </c>
      <c r="G14" s="66">
        <f t="shared" si="1"/>
        <v>-0.25641127509888895</v>
      </c>
      <c r="H14" s="57">
        <v>10</v>
      </c>
      <c r="I14" s="57" t="s">
        <v>92</v>
      </c>
      <c r="J14" s="65">
        <v>100.7290743759117</v>
      </c>
      <c r="K14" s="66">
        <f t="shared" si="2"/>
        <v>-3.0854810884470396</v>
      </c>
      <c r="L14" s="57">
        <v>11</v>
      </c>
      <c r="M14" s="57" t="s">
        <v>91</v>
      </c>
      <c r="N14" s="57" t="s">
        <v>69</v>
      </c>
      <c r="O14" s="65">
        <v>92.97804155493895</v>
      </c>
      <c r="P14" s="66">
        <f t="shared" si="3"/>
        <v>0.4028308999934671</v>
      </c>
      <c r="Q14" s="57">
        <v>9</v>
      </c>
      <c r="R14" s="57" t="s">
        <v>93</v>
      </c>
      <c r="S14" s="65">
        <v>39.74802210587551</v>
      </c>
      <c r="T14" s="65">
        <v>92.30311065202142</v>
      </c>
    </row>
    <row r="15" spans="1:20" s="70" customFormat="1" ht="27.75" customHeight="1">
      <c r="A15" s="5" t="s">
        <v>104</v>
      </c>
      <c r="B15" s="65">
        <v>263.14807032592597</v>
      </c>
      <c r="C15" s="66">
        <f t="shared" si="0"/>
        <v>-0.11688087349464027</v>
      </c>
      <c r="D15" s="57">
        <v>10</v>
      </c>
      <c r="E15" s="57" t="s">
        <v>105</v>
      </c>
      <c r="F15" s="65">
        <v>242.59206076091778</v>
      </c>
      <c r="G15" s="66">
        <f t="shared" si="1"/>
        <v>3.543939647579619</v>
      </c>
      <c r="H15" s="57">
        <v>7</v>
      </c>
      <c r="I15" s="57" t="s">
        <v>99</v>
      </c>
      <c r="J15" s="65">
        <v>100.64702090203654</v>
      </c>
      <c r="K15" s="66">
        <f t="shared" si="2"/>
        <v>-3.1644272417290065</v>
      </c>
      <c r="L15" s="57">
        <v>12</v>
      </c>
      <c r="M15" s="57" t="s">
        <v>93</v>
      </c>
      <c r="N15" s="57" t="s">
        <v>69</v>
      </c>
      <c r="O15" s="65">
        <v>93.0869264634692</v>
      </c>
      <c r="P15" s="66">
        <f t="shared" si="3"/>
        <v>0.5204108454934353</v>
      </c>
      <c r="Q15" s="57">
        <v>8</v>
      </c>
      <c r="R15" s="57" t="s">
        <v>105</v>
      </c>
      <c r="S15" s="65">
        <v>38.492199312714774</v>
      </c>
      <c r="T15" s="65">
        <v>92.44481940881568</v>
      </c>
    </row>
    <row r="16" spans="1:20" s="70" customFormat="1" ht="27.75" customHeight="1">
      <c r="A16" s="5" t="s">
        <v>106</v>
      </c>
      <c r="B16" s="65">
        <v>262.82363435185187</v>
      </c>
      <c r="C16" s="66">
        <f t="shared" si="0"/>
        <v>-0.2400270436612395</v>
      </c>
      <c r="D16" s="57">
        <v>11</v>
      </c>
      <c r="E16" s="57" t="s">
        <v>92</v>
      </c>
      <c r="F16" s="65">
        <v>231.7702161590227</v>
      </c>
      <c r="G16" s="66">
        <f t="shared" si="1"/>
        <v>-1.0750755865521988</v>
      </c>
      <c r="H16" s="57">
        <v>11</v>
      </c>
      <c r="I16" s="57" t="s">
        <v>105</v>
      </c>
      <c r="J16" s="65">
        <v>99.50510144281593</v>
      </c>
      <c r="K16" s="66">
        <f t="shared" si="2"/>
        <v>-4.263102829803033</v>
      </c>
      <c r="L16" s="57">
        <v>13</v>
      </c>
      <c r="M16" s="57" t="s">
        <v>93</v>
      </c>
      <c r="N16" s="57" t="s">
        <v>58</v>
      </c>
      <c r="O16" s="65">
        <v>87.93546415029843</v>
      </c>
      <c r="P16" s="66">
        <f t="shared" si="3"/>
        <v>-5.042423032991284</v>
      </c>
      <c r="Q16" s="57">
        <v>12</v>
      </c>
      <c r="R16" s="57" t="s">
        <v>91</v>
      </c>
      <c r="S16" s="65">
        <v>37.958321698662004</v>
      </c>
      <c r="T16" s="65">
        <v>88.39949512266799</v>
      </c>
    </row>
    <row r="17" spans="1:20" s="70" customFormat="1" ht="27.75" customHeight="1">
      <c r="A17" s="5" t="s">
        <v>107</v>
      </c>
      <c r="B17" s="65">
        <v>255.09806290740744</v>
      </c>
      <c r="C17" s="66">
        <f t="shared" si="0"/>
        <v>-3.1724223751186442</v>
      </c>
      <c r="D17" s="57">
        <v>14</v>
      </c>
      <c r="E17" s="57" t="s">
        <v>105</v>
      </c>
      <c r="F17" s="65">
        <v>223.69419392196536</v>
      </c>
      <c r="G17" s="66">
        <f t="shared" si="1"/>
        <v>-4.522109906156335</v>
      </c>
      <c r="H17" s="57">
        <v>14</v>
      </c>
      <c r="I17" s="57" t="s">
        <v>93</v>
      </c>
      <c r="J17" s="65">
        <v>98.80980018954182</v>
      </c>
      <c r="K17" s="66">
        <f t="shared" si="2"/>
        <v>-4.932073401379878</v>
      </c>
      <c r="L17" s="57">
        <v>14</v>
      </c>
      <c r="M17" s="57" t="s">
        <v>93</v>
      </c>
      <c r="N17" s="57" t="s">
        <v>58</v>
      </c>
      <c r="O17" s="65">
        <v>86.91951358652337</v>
      </c>
      <c r="P17" s="66">
        <f t="shared" si="3"/>
        <v>-6.139502633201921</v>
      </c>
      <c r="Q17" s="57">
        <v>14</v>
      </c>
      <c r="R17" s="57" t="s">
        <v>93</v>
      </c>
      <c r="S17" s="65">
        <v>38.935028636884304</v>
      </c>
      <c r="T17" s="65">
        <v>87.97750631263501</v>
      </c>
    </row>
    <row r="18" spans="1:20" s="70" customFormat="1" ht="27.75" customHeight="1">
      <c r="A18" s="5" t="s">
        <v>111</v>
      </c>
      <c r="B18" s="65">
        <v>260.8346460185186</v>
      </c>
      <c r="C18" s="66">
        <f t="shared" si="0"/>
        <v>-0.9949873912461382</v>
      </c>
      <c r="D18" s="57">
        <v>12</v>
      </c>
      <c r="E18" s="57" t="s">
        <v>105</v>
      </c>
      <c r="F18" s="65">
        <v>224.1679352364871</v>
      </c>
      <c r="G18" s="66">
        <f t="shared" si="1"/>
        <v>-4.319906083304337</v>
      </c>
      <c r="H18" s="57">
        <v>13</v>
      </c>
      <c r="I18" s="57" t="s">
        <v>93</v>
      </c>
      <c r="J18" s="65">
        <v>97.5904940166411</v>
      </c>
      <c r="K18" s="66">
        <f t="shared" si="2"/>
        <v>-6.1052051102206235</v>
      </c>
      <c r="L18" s="57">
        <v>15</v>
      </c>
      <c r="M18" s="57" t="s">
        <v>95</v>
      </c>
      <c r="N18" s="57" t="s">
        <v>58</v>
      </c>
      <c r="O18" s="65">
        <v>84.0702133604058</v>
      </c>
      <c r="P18" s="66">
        <f t="shared" si="3"/>
        <v>-9.216334581927754</v>
      </c>
      <c r="Q18" s="57">
        <v>16</v>
      </c>
      <c r="R18" s="57" t="s">
        <v>95</v>
      </c>
      <c r="S18" s="65">
        <v>37.48833906071019</v>
      </c>
      <c r="T18" s="65">
        <v>86.40886250539499</v>
      </c>
    </row>
    <row r="19" spans="1:20" s="70" customFormat="1" ht="27.75" customHeight="1">
      <c r="A19" s="5" t="s">
        <v>115</v>
      </c>
      <c r="B19" s="65">
        <v>250.82513322222223</v>
      </c>
      <c r="C19" s="66">
        <f t="shared" si="0"/>
        <v>-4.794298394334451</v>
      </c>
      <c r="D19" s="57">
        <v>16</v>
      </c>
      <c r="E19" s="57" t="s">
        <v>91</v>
      </c>
      <c r="F19" s="65">
        <v>206.34577042678927</v>
      </c>
      <c r="G19" s="66">
        <f t="shared" si="1"/>
        <v>-11.92682096607639</v>
      </c>
      <c r="H19" s="57">
        <v>17</v>
      </c>
      <c r="I19" s="57" t="s">
        <v>96</v>
      </c>
      <c r="J19" s="65">
        <v>96.41546373738294</v>
      </c>
      <c r="K19" s="66">
        <f t="shared" si="2"/>
        <v>-7.23573762951919</v>
      </c>
      <c r="L19" s="57">
        <v>16</v>
      </c>
      <c r="M19" s="57" t="s">
        <v>95</v>
      </c>
      <c r="N19" s="57" t="s">
        <v>58</v>
      </c>
      <c r="O19" s="65">
        <v>79.64454974853741</v>
      </c>
      <c r="P19" s="66">
        <f t="shared" si="3"/>
        <v>-13.995410886520798</v>
      </c>
      <c r="Q19" s="57">
        <v>18</v>
      </c>
      <c r="R19" s="57" t="s">
        <v>96</v>
      </c>
      <c r="S19" s="65">
        <v>38.41885689354277</v>
      </c>
      <c r="T19" s="65">
        <v>82.63768273497723</v>
      </c>
    </row>
    <row r="20" spans="1:20" s="70" customFormat="1" ht="27.75" customHeight="1">
      <c r="A20" s="5" t="s">
        <v>110</v>
      </c>
      <c r="B20" s="65">
        <v>242.75682859259263</v>
      </c>
      <c r="C20" s="66">
        <f t="shared" si="0"/>
        <v>-7.856784968802144</v>
      </c>
      <c r="D20" s="57">
        <v>18</v>
      </c>
      <c r="E20" s="57" t="s">
        <v>95</v>
      </c>
      <c r="F20" s="65">
        <v>205.2674665546057</v>
      </c>
      <c r="G20" s="66">
        <f t="shared" si="1"/>
        <v>-12.387066164179405</v>
      </c>
      <c r="H20" s="57">
        <v>18</v>
      </c>
      <c r="I20" s="57" t="s">
        <v>96</v>
      </c>
      <c r="J20" s="65">
        <v>95.2281680557331</v>
      </c>
      <c r="K20" s="66">
        <f t="shared" si="2"/>
        <v>-8.37807106706715</v>
      </c>
      <c r="L20" s="57">
        <v>17</v>
      </c>
      <c r="M20" s="57" t="s">
        <v>96</v>
      </c>
      <c r="N20" s="57" t="s">
        <v>58</v>
      </c>
      <c r="O20" s="65">
        <v>80.65973389257573</v>
      </c>
      <c r="P20" s="66">
        <f t="shared" si="3"/>
        <v>-12.89915890872445</v>
      </c>
      <c r="Q20" s="57">
        <v>17</v>
      </c>
      <c r="R20" s="57" t="s">
        <v>96</v>
      </c>
      <c r="S20" s="65">
        <v>39.19790950744559</v>
      </c>
      <c r="T20" s="65">
        <v>84.77600503054714</v>
      </c>
    </row>
    <row r="21" spans="1:20" s="70" customFormat="1" ht="27.75" customHeight="1">
      <c r="A21" s="5" t="s">
        <v>94</v>
      </c>
      <c r="B21" s="65">
        <v>245.11484772222224</v>
      </c>
      <c r="C21" s="66">
        <f t="shared" si="0"/>
        <v>-6.961751593350607</v>
      </c>
      <c r="D21" s="57">
        <v>17</v>
      </c>
      <c r="E21" s="57" t="s">
        <v>95</v>
      </c>
      <c r="F21" s="65">
        <v>220.96989904499816</v>
      </c>
      <c r="G21" s="66">
        <f t="shared" si="1"/>
        <v>-5.684902387650226</v>
      </c>
      <c r="H21" s="57">
        <v>16</v>
      </c>
      <c r="I21" s="57" t="s">
        <v>95</v>
      </c>
      <c r="J21" s="65">
        <v>94.23673000380296</v>
      </c>
      <c r="K21" s="66">
        <f t="shared" si="2"/>
        <v>-9.331963897203133</v>
      </c>
      <c r="L21" s="57">
        <v>18</v>
      </c>
      <c r="M21" s="57" t="s">
        <v>96</v>
      </c>
      <c r="N21" s="57" t="s">
        <v>58</v>
      </c>
      <c r="O21" s="65">
        <v>85.13423257713447</v>
      </c>
      <c r="P21" s="66">
        <f t="shared" si="3"/>
        <v>-8.06734779209064</v>
      </c>
      <c r="Q21" s="57">
        <v>15</v>
      </c>
      <c r="R21" s="57" t="s">
        <v>95</v>
      </c>
      <c r="S21" s="65">
        <v>38.46595986038394</v>
      </c>
      <c r="T21" s="65">
        <v>90.46464508479784</v>
      </c>
    </row>
    <row r="22" ht="15">
      <c r="J22" s="71"/>
    </row>
    <row r="23" ht="15">
      <c r="J23" s="71"/>
    </row>
    <row r="24" ht="15">
      <c r="J24" s="71"/>
    </row>
    <row r="25" ht="15">
      <c r="J25" s="71"/>
    </row>
    <row r="26" ht="15">
      <c r="J26" s="71"/>
    </row>
  </sheetData>
  <mergeCells count="8">
    <mergeCell ref="A1:T1"/>
    <mergeCell ref="A2:A3"/>
    <mergeCell ref="B2:E2"/>
    <mergeCell ref="F2:I2"/>
    <mergeCell ref="J2:N2"/>
    <mergeCell ref="O2:R2"/>
    <mergeCell ref="S2:S3"/>
    <mergeCell ref="T2:T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2011-12-29T07:51:31Z</dcterms:created>
  <dcterms:modified xsi:type="dcterms:W3CDTF">2011-12-30T06:22:08Z</dcterms:modified>
  <cp:category/>
  <cp:version/>
  <cp:contentType/>
  <cp:contentStatus/>
</cp:coreProperties>
</file>